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080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externalReferences>
    <externalReference r:id="rId5"/>
  </externalReference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1" i="5" l="1"/>
  <c r="F91" i="5"/>
  <c r="S90" i="5"/>
  <c r="T90" i="5" s="1"/>
  <c r="G90" i="5"/>
  <c r="O90" i="5" s="1"/>
  <c r="T89" i="5"/>
  <c r="S89" i="5"/>
  <c r="O89" i="5"/>
  <c r="U89" i="5" s="1"/>
  <c r="G89" i="5"/>
  <c r="S88" i="5"/>
  <c r="S86" i="5" s="1"/>
  <c r="G88" i="5"/>
  <c r="O88" i="5" s="1"/>
  <c r="T87" i="5"/>
  <c r="S87" i="5"/>
  <c r="O87" i="5"/>
  <c r="O86" i="5" s="1"/>
  <c r="G87" i="5"/>
  <c r="G86" i="5" s="1"/>
  <c r="R86" i="5"/>
  <c r="Q86" i="5"/>
  <c r="Q91" i="5" s="1"/>
  <c r="P86" i="5"/>
  <c r="N86" i="5"/>
  <c r="M86" i="5"/>
  <c r="M91" i="5" s="1"/>
  <c r="L86" i="5"/>
  <c r="L91" i="5" s="1"/>
  <c r="K86" i="5"/>
  <c r="K91" i="5" s="1"/>
  <c r="K93" i="5" s="1"/>
  <c r="J86" i="5"/>
  <c r="J91" i="5" s="1"/>
  <c r="I86" i="5"/>
  <c r="I91" i="5" s="1"/>
  <c r="I93" i="5" s="1"/>
  <c r="H86" i="5"/>
  <c r="F86" i="5"/>
  <c r="E86" i="5"/>
  <c r="E91" i="5" s="1"/>
  <c r="D86" i="5"/>
  <c r="C86" i="5"/>
  <c r="C91" i="5" s="1"/>
  <c r="T85" i="5"/>
  <c r="S85" i="5"/>
  <c r="O85" i="5"/>
  <c r="U85" i="5" s="1"/>
  <c r="G85" i="5"/>
  <c r="T84" i="5"/>
  <c r="S84" i="5"/>
  <c r="G84" i="5"/>
  <c r="O84" i="5" s="1"/>
  <c r="U84" i="5" s="1"/>
  <c r="T83" i="5"/>
  <c r="S83" i="5"/>
  <c r="O83" i="5"/>
  <c r="U83" i="5" s="1"/>
  <c r="G83" i="5"/>
  <c r="S82" i="5"/>
  <c r="S81" i="5" s="1"/>
  <c r="O82" i="5"/>
  <c r="G82" i="5"/>
  <c r="G81" i="5" s="1"/>
  <c r="R81" i="5"/>
  <c r="Q81" i="5"/>
  <c r="P81" i="5"/>
  <c r="P91" i="5" s="1"/>
  <c r="P93" i="5" s="1"/>
  <c r="N81" i="5"/>
  <c r="N91" i="5" s="1"/>
  <c r="M81" i="5"/>
  <c r="L81" i="5"/>
  <c r="K81" i="5"/>
  <c r="J81" i="5"/>
  <c r="I81" i="5"/>
  <c r="H81" i="5"/>
  <c r="H91" i="5" s="1"/>
  <c r="F81" i="5"/>
  <c r="E81" i="5"/>
  <c r="D81" i="5"/>
  <c r="D91" i="5" s="1"/>
  <c r="C81" i="5"/>
  <c r="S80" i="5"/>
  <c r="S78" i="5" s="1"/>
  <c r="O80" i="5"/>
  <c r="G80" i="5"/>
  <c r="T79" i="5"/>
  <c r="S79" i="5"/>
  <c r="O79" i="5"/>
  <c r="O78" i="5" s="1"/>
  <c r="G79" i="5"/>
  <c r="R78" i="5"/>
  <c r="Q78" i="5"/>
  <c r="P78" i="5"/>
  <c r="N78" i="5"/>
  <c r="M78" i="5"/>
  <c r="L78" i="5"/>
  <c r="K78" i="5"/>
  <c r="J78" i="5"/>
  <c r="I78" i="5"/>
  <c r="H78" i="5"/>
  <c r="G78" i="5"/>
  <c r="F78" i="5"/>
  <c r="E78" i="5"/>
  <c r="D78" i="5"/>
  <c r="C78" i="5"/>
  <c r="T77" i="5"/>
  <c r="S77" i="5"/>
  <c r="O77" i="5"/>
  <c r="U77" i="5" s="1"/>
  <c r="G77" i="5"/>
  <c r="S76" i="5"/>
  <c r="T76" i="5" s="1"/>
  <c r="G76" i="5"/>
  <c r="O76" i="5" s="1"/>
  <c r="T75" i="5"/>
  <c r="S75" i="5"/>
  <c r="O75" i="5"/>
  <c r="U75" i="5" s="1"/>
  <c r="G75" i="5"/>
  <c r="S74" i="5"/>
  <c r="T74" i="5" s="1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G72" i="5"/>
  <c r="G70" i="5" s="1"/>
  <c r="T71" i="5"/>
  <c r="T70" i="5" s="1"/>
  <c r="S71" i="5"/>
  <c r="S70" i="5" s="1"/>
  <c r="O71" i="5"/>
  <c r="G71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T69" i="5"/>
  <c r="U69" i="5" s="1"/>
  <c r="S69" i="5"/>
  <c r="O69" i="5"/>
  <c r="G69" i="5"/>
  <c r="S68" i="5"/>
  <c r="T68" i="5" s="1"/>
  <c r="G68" i="5"/>
  <c r="O68" i="5" s="1"/>
  <c r="T67" i="5"/>
  <c r="S67" i="5"/>
  <c r="O67" i="5"/>
  <c r="U67" i="5" s="1"/>
  <c r="G67" i="5"/>
  <c r="S66" i="5"/>
  <c r="T66" i="5" s="1"/>
  <c r="G66" i="5"/>
  <c r="O66" i="5" s="1"/>
  <c r="T65" i="5"/>
  <c r="S65" i="5"/>
  <c r="O65" i="5"/>
  <c r="U65" i="5" s="1"/>
  <c r="G65" i="5"/>
  <c r="T64" i="5"/>
  <c r="S64" i="5"/>
  <c r="G64" i="5"/>
  <c r="O64" i="5" s="1"/>
  <c r="U64" i="5" s="1"/>
  <c r="T63" i="5"/>
  <c r="S63" i="5"/>
  <c r="O63" i="5"/>
  <c r="U63" i="5" s="1"/>
  <c r="G63" i="5"/>
  <c r="S62" i="5"/>
  <c r="T62" i="5" s="1"/>
  <c r="U62" i="5" s="1"/>
  <c r="O62" i="5"/>
  <c r="G62" i="5"/>
  <c r="T61" i="5"/>
  <c r="S61" i="5"/>
  <c r="O61" i="5"/>
  <c r="U61" i="5" s="1"/>
  <c r="G61" i="5"/>
  <c r="S60" i="5"/>
  <c r="T60" i="5" s="1"/>
  <c r="N60" i="5"/>
  <c r="N57" i="5" s="1"/>
  <c r="G60" i="5"/>
  <c r="O60" i="5" s="1"/>
  <c r="S59" i="5"/>
  <c r="S57" i="5" s="1"/>
  <c r="G59" i="5"/>
  <c r="O59" i="5" s="1"/>
  <c r="T58" i="5"/>
  <c r="S58" i="5"/>
  <c r="O58" i="5"/>
  <c r="G58" i="5"/>
  <c r="G57" i="5" s="1"/>
  <c r="R57" i="5"/>
  <c r="Q57" i="5"/>
  <c r="P57" i="5"/>
  <c r="M57" i="5"/>
  <c r="L57" i="5"/>
  <c r="K57" i="5"/>
  <c r="J57" i="5"/>
  <c r="I57" i="5"/>
  <c r="H57" i="5"/>
  <c r="F57" i="5"/>
  <c r="E57" i="5"/>
  <c r="D57" i="5"/>
  <c r="C57" i="5"/>
  <c r="S54" i="5"/>
  <c r="T54" i="5" s="1"/>
  <c r="N54" i="5"/>
  <c r="G54" i="5"/>
  <c r="O54" i="5" s="1"/>
  <c r="U54" i="5" s="1"/>
  <c r="S53" i="5"/>
  <c r="T53" i="5" s="1"/>
  <c r="N53" i="5"/>
  <c r="G53" i="5"/>
  <c r="O53" i="5" s="1"/>
  <c r="S52" i="5"/>
  <c r="T52" i="5" s="1"/>
  <c r="N52" i="5"/>
  <c r="G52" i="5"/>
  <c r="O52" i="5" s="1"/>
  <c r="S51" i="5"/>
  <c r="T51" i="5" s="1"/>
  <c r="N51" i="5"/>
  <c r="N50" i="5" s="1"/>
  <c r="G51" i="5"/>
  <c r="O51" i="5" s="1"/>
  <c r="S50" i="5"/>
  <c r="R50" i="5"/>
  <c r="Q50" i="5"/>
  <c r="P50" i="5"/>
  <c r="M50" i="5"/>
  <c r="L50" i="5"/>
  <c r="K50" i="5"/>
  <c r="J50" i="5"/>
  <c r="I50" i="5"/>
  <c r="H50" i="5"/>
  <c r="G50" i="5"/>
  <c r="F50" i="5"/>
  <c r="E50" i="5"/>
  <c r="D50" i="5"/>
  <c r="C50" i="5"/>
  <c r="T49" i="5"/>
  <c r="S49" i="5"/>
  <c r="O49" i="5"/>
  <c r="U49" i="5" s="1"/>
  <c r="N49" i="5"/>
  <c r="N45" i="5" s="1"/>
  <c r="V48" i="5"/>
  <c r="S48" i="5"/>
  <c r="T48" i="5" s="1"/>
  <c r="N48" i="5"/>
  <c r="G48" i="5"/>
  <c r="O48" i="5" s="1"/>
  <c r="U48" i="5" s="1"/>
  <c r="W48" i="5" s="1"/>
  <c r="S47" i="5"/>
  <c r="S45" i="5" s="1"/>
  <c r="N47" i="5"/>
  <c r="G47" i="5"/>
  <c r="O47" i="5" s="1"/>
  <c r="S46" i="5"/>
  <c r="T46" i="5" s="1"/>
  <c r="N46" i="5"/>
  <c r="O46" i="5" s="1"/>
  <c r="G46" i="5"/>
  <c r="R45" i="5"/>
  <c r="Q45" i="5"/>
  <c r="P45" i="5"/>
  <c r="M45" i="5"/>
  <c r="L45" i="5"/>
  <c r="K45" i="5"/>
  <c r="J45" i="5"/>
  <c r="I45" i="5"/>
  <c r="H45" i="5"/>
  <c r="G45" i="5"/>
  <c r="F45" i="5"/>
  <c r="E45" i="5"/>
  <c r="D45" i="5"/>
  <c r="C45" i="5"/>
  <c r="S44" i="5"/>
  <c r="T44" i="5" s="1"/>
  <c r="N44" i="5"/>
  <c r="G44" i="5"/>
  <c r="O44" i="5" s="1"/>
  <c r="U44" i="5" s="1"/>
  <c r="T43" i="5"/>
  <c r="T42" i="5" s="1"/>
  <c r="S43" i="5"/>
  <c r="S42" i="5" s="1"/>
  <c r="N43" i="5"/>
  <c r="G43" i="5"/>
  <c r="O43" i="5" s="1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U41" i="5"/>
  <c r="T41" i="5"/>
  <c r="S41" i="5"/>
  <c r="O41" i="5"/>
  <c r="N41" i="5"/>
  <c r="G41" i="5"/>
  <c r="T40" i="5"/>
  <c r="S40" i="5"/>
  <c r="S39" i="5" s="1"/>
  <c r="N40" i="5"/>
  <c r="N39" i="5" s="1"/>
  <c r="G40" i="5"/>
  <c r="G39" i="5" s="1"/>
  <c r="T39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S38" i="5"/>
  <c r="T38" i="5" s="1"/>
  <c r="N38" i="5"/>
  <c r="G38" i="5"/>
  <c r="O38" i="5" s="1"/>
  <c r="S37" i="5"/>
  <c r="T37" i="5" s="1"/>
  <c r="O37" i="5"/>
  <c r="U37" i="5" s="1"/>
  <c r="N37" i="5"/>
  <c r="G37" i="5"/>
  <c r="S36" i="5"/>
  <c r="T36" i="5" s="1"/>
  <c r="N36" i="5"/>
  <c r="N35" i="5" s="1"/>
  <c r="G36" i="5"/>
  <c r="G35" i="5" s="1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S34" i="5"/>
  <c r="T34" i="5" s="1"/>
  <c r="N34" i="5"/>
  <c r="G34" i="5"/>
  <c r="O34" i="5" s="1"/>
  <c r="T33" i="5"/>
  <c r="S33" i="5"/>
  <c r="N33" i="5"/>
  <c r="G33" i="5"/>
  <c r="O33" i="5" s="1"/>
  <c r="U33" i="5" s="1"/>
  <c r="S32" i="5"/>
  <c r="T32" i="5" s="1"/>
  <c r="N32" i="5"/>
  <c r="N30" i="5" s="1"/>
  <c r="G32" i="5"/>
  <c r="O32" i="5" s="1"/>
  <c r="U32" i="5" s="1"/>
  <c r="T31" i="5"/>
  <c r="T30" i="5" s="1"/>
  <c r="S31" i="5"/>
  <c r="S30" i="5" s="1"/>
  <c r="N31" i="5"/>
  <c r="G31" i="5"/>
  <c r="O31" i="5" s="1"/>
  <c r="R30" i="5"/>
  <c r="Q30" i="5"/>
  <c r="P30" i="5"/>
  <c r="M30" i="5"/>
  <c r="L30" i="5"/>
  <c r="K30" i="5"/>
  <c r="J30" i="5"/>
  <c r="I30" i="5"/>
  <c r="H30" i="5"/>
  <c r="G30" i="5"/>
  <c r="F30" i="5"/>
  <c r="E30" i="5"/>
  <c r="D30" i="5"/>
  <c r="C30" i="5"/>
  <c r="T29" i="5"/>
  <c r="S29" i="5"/>
  <c r="N29" i="5"/>
  <c r="G29" i="5"/>
  <c r="O29" i="5" s="1"/>
  <c r="U29" i="5" s="1"/>
  <c r="T28" i="5"/>
  <c r="S28" i="5"/>
  <c r="O28" i="5"/>
  <c r="U28" i="5" s="1"/>
  <c r="N28" i="5"/>
  <c r="G28" i="5"/>
  <c r="T27" i="5"/>
  <c r="S27" i="5"/>
  <c r="N27" i="5"/>
  <c r="G27" i="5"/>
  <c r="S26" i="5"/>
  <c r="T26" i="5" s="1"/>
  <c r="N26" i="5"/>
  <c r="G26" i="5"/>
  <c r="O26" i="5" s="1"/>
  <c r="U26" i="5" s="1"/>
  <c r="S25" i="5"/>
  <c r="T25" i="5" s="1"/>
  <c r="T24" i="5" s="1"/>
  <c r="O25" i="5"/>
  <c r="U25" i="5" s="1"/>
  <c r="N25" i="5"/>
  <c r="G25" i="5"/>
  <c r="G24" i="5" s="1"/>
  <c r="R24" i="5"/>
  <c r="Q24" i="5"/>
  <c r="P24" i="5"/>
  <c r="P55" i="5" s="1"/>
  <c r="N24" i="5"/>
  <c r="M24" i="5"/>
  <c r="L24" i="5"/>
  <c r="K24" i="5"/>
  <c r="J24" i="5"/>
  <c r="I24" i="5"/>
  <c r="H24" i="5"/>
  <c r="F24" i="5"/>
  <c r="E24" i="5"/>
  <c r="D24" i="5"/>
  <c r="D55" i="5" s="1"/>
  <c r="C24" i="5"/>
  <c r="T23" i="5"/>
  <c r="S23" i="5"/>
  <c r="N23" i="5"/>
  <c r="G23" i="5"/>
  <c r="O23" i="5" s="1"/>
  <c r="U23" i="5" s="1"/>
  <c r="S22" i="5"/>
  <c r="T22" i="5" s="1"/>
  <c r="N22" i="5"/>
  <c r="G22" i="5"/>
  <c r="O22" i="5" s="1"/>
  <c r="U22" i="5" s="1"/>
  <c r="T21" i="5"/>
  <c r="S21" i="5"/>
  <c r="N21" i="5"/>
  <c r="G21" i="5"/>
  <c r="O21" i="5" s="1"/>
  <c r="U21" i="5" s="1"/>
  <c r="S20" i="5"/>
  <c r="T20" i="5" s="1"/>
  <c r="N20" i="5"/>
  <c r="G20" i="5"/>
  <c r="O20" i="5" s="1"/>
  <c r="T19" i="5"/>
  <c r="S19" i="5"/>
  <c r="N19" i="5"/>
  <c r="G19" i="5"/>
  <c r="O19" i="5" s="1"/>
  <c r="U19" i="5" s="1"/>
  <c r="S18" i="5"/>
  <c r="T18" i="5" s="1"/>
  <c r="N18" i="5"/>
  <c r="G18" i="5"/>
  <c r="O18" i="5" s="1"/>
  <c r="U18" i="5" s="1"/>
  <c r="T17" i="5"/>
  <c r="S17" i="5"/>
  <c r="N17" i="5"/>
  <c r="G17" i="5"/>
  <c r="O17" i="5" s="1"/>
  <c r="U17" i="5" s="1"/>
  <c r="S16" i="5"/>
  <c r="T16" i="5" s="1"/>
  <c r="N16" i="5"/>
  <c r="G16" i="5"/>
  <c r="O16" i="5" s="1"/>
  <c r="T15" i="5"/>
  <c r="S15" i="5"/>
  <c r="N15" i="5"/>
  <c r="G15" i="5"/>
  <c r="O15" i="5" s="1"/>
  <c r="U15" i="5" s="1"/>
  <c r="S14" i="5"/>
  <c r="T14" i="5" s="1"/>
  <c r="N14" i="5"/>
  <c r="G14" i="5"/>
  <c r="O14" i="5" s="1"/>
  <c r="T13" i="5"/>
  <c r="S13" i="5"/>
  <c r="N13" i="5"/>
  <c r="G13" i="5"/>
  <c r="G11" i="5" s="1"/>
  <c r="S12" i="5"/>
  <c r="T12" i="5" s="1"/>
  <c r="N12" i="5"/>
  <c r="N11" i="5" s="1"/>
  <c r="G12" i="5"/>
  <c r="O12" i="5" s="1"/>
  <c r="S11" i="5"/>
  <c r="R11" i="5"/>
  <c r="R55" i="5" s="1"/>
  <c r="Q11" i="5"/>
  <c r="Q55" i="5" s="1"/>
  <c r="P11" i="5"/>
  <c r="M11" i="5"/>
  <c r="M55" i="5" s="1"/>
  <c r="L11" i="5"/>
  <c r="L55" i="5" s="1"/>
  <c r="K11" i="5"/>
  <c r="K55" i="5" s="1"/>
  <c r="J11" i="5"/>
  <c r="J55" i="5" s="1"/>
  <c r="I11" i="5"/>
  <c r="I55" i="5" s="1"/>
  <c r="H11" i="5"/>
  <c r="H55" i="5" s="1"/>
  <c r="F11" i="5"/>
  <c r="F55" i="5" s="1"/>
  <c r="E11" i="5"/>
  <c r="E55" i="5" s="1"/>
  <c r="D11" i="5"/>
  <c r="C11" i="5"/>
  <c r="C55" i="5" s="1"/>
  <c r="U31" i="5" l="1"/>
  <c r="U30" i="5" s="1"/>
  <c r="O30" i="5"/>
  <c r="U60" i="5"/>
  <c r="R93" i="5"/>
  <c r="U14" i="5"/>
  <c r="U46" i="5"/>
  <c r="O45" i="5"/>
  <c r="U76" i="5"/>
  <c r="U43" i="5"/>
  <c r="U42" i="5" s="1"/>
  <c r="O42" i="5"/>
  <c r="U47" i="5"/>
  <c r="U68" i="5"/>
  <c r="J93" i="5"/>
  <c r="S55" i="5"/>
  <c r="T35" i="5"/>
  <c r="U51" i="5"/>
  <c r="O50" i="5"/>
  <c r="L93" i="5"/>
  <c r="T45" i="5"/>
  <c r="D93" i="5"/>
  <c r="M93" i="5"/>
  <c r="N55" i="5"/>
  <c r="N93" i="5" s="1"/>
  <c r="T50" i="5"/>
  <c r="O57" i="5"/>
  <c r="O73" i="5"/>
  <c r="U74" i="5"/>
  <c r="U12" i="5"/>
  <c r="O11" i="5"/>
  <c r="T11" i="5"/>
  <c r="U52" i="5"/>
  <c r="T73" i="5"/>
  <c r="O81" i="5"/>
  <c r="U16" i="5"/>
  <c r="U66" i="5"/>
  <c r="H93" i="5"/>
  <c r="C93" i="5"/>
  <c r="Q93" i="5"/>
  <c r="U90" i="5"/>
  <c r="U20" i="5"/>
  <c r="U38" i="5"/>
  <c r="U59" i="5"/>
  <c r="U34" i="5"/>
  <c r="U53" i="5"/>
  <c r="E93" i="5"/>
  <c r="F93" i="5"/>
  <c r="S35" i="5"/>
  <c r="O24" i="5"/>
  <c r="U24" i="5" s="1"/>
  <c r="G73" i="5"/>
  <c r="G91" i="5" s="1"/>
  <c r="G93" i="5" s="1"/>
  <c r="S73" i="5"/>
  <c r="S91" i="5" s="1"/>
  <c r="S93" i="5" s="1"/>
  <c r="T47" i="5"/>
  <c r="U71" i="5"/>
  <c r="T80" i="5"/>
  <c r="U80" i="5" s="1"/>
  <c r="T82" i="5"/>
  <c r="O36" i="5"/>
  <c r="S24" i="5"/>
  <c r="O40" i="5"/>
  <c r="O72" i="5"/>
  <c r="G42" i="5"/>
  <c r="G55" i="5" s="1"/>
  <c r="U58" i="5"/>
  <c r="U87" i="5"/>
  <c r="O13" i="5"/>
  <c r="U13" i="5" s="1"/>
  <c r="T59" i="5"/>
  <c r="T57" i="5" s="1"/>
  <c r="U79" i="5"/>
  <c r="T88" i="5"/>
  <c r="T86" i="5" s="1"/>
  <c r="D156" i="3"/>
  <c r="O91" i="5" l="1"/>
  <c r="U78" i="5"/>
  <c r="T78" i="5"/>
  <c r="U11" i="5"/>
  <c r="U36" i="5"/>
  <c r="U35" i="5" s="1"/>
  <c r="O35" i="5"/>
  <c r="U70" i="5"/>
  <c r="U73" i="5"/>
  <c r="T81" i="5"/>
  <c r="T91" i="5" s="1"/>
  <c r="T93" i="5" s="1"/>
  <c r="U82" i="5"/>
  <c r="U81" i="5" s="1"/>
  <c r="U50" i="5"/>
  <c r="U57" i="5"/>
  <c r="U88" i="5"/>
  <c r="U72" i="5"/>
  <c r="O70" i="5"/>
  <c r="T55" i="5"/>
  <c r="U86" i="5"/>
  <c r="U45" i="5"/>
  <c r="U40" i="5"/>
  <c r="U39" i="5" s="1"/>
  <c r="O39" i="5"/>
  <c r="O55" i="5" s="1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E45" i="3" s="1"/>
  <c r="D47" i="3"/>
  <c r="D45" i="3" s="1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O93" i="5" l="1"/>
  <c r="U55" i="5"/>
  <c r="U91" i="5"/>
  <c r="U93" i="5" s="1"/>
  <c r="D181" i="1"/>
  <c r="E133" i="3"/>
  <c r="E233" i="3"/>
  <c r="D133" i="3"/>
  <c r="D233" i="3"/>
  <c r="D125" i="1"/>
  <c r="E90" i="1"/>
  <c r="E181" i="1"/>
  <c r="E125" i="1"/>
  <c r="D47" i="1"/>
  <c r="D150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E234" i="3"/>
  <c r="E235" i="3" s="1"/>
  <c r="D234" i="3"/>
  <c r="D235" i="3" s="1"/>
  <c r="E91" i="1"/>
  <c r="D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<sst xmlns="http://schemas.openxmlformats.org/spreadsheetml/2006/main" count="1545" uniqueCount="1056">
  <si>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</si>
  <si>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</si>
  <si>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</si>
  <si>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</si>
  <si>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</si>
  <si>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</si>
  <si>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</si>
  <si>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</si>
  <si>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</si>
  <si>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</si>
  <si>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</si>
  <si>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</si>
  <si>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</si>
  <si>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</si>
  <si>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</si>
  <si>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</si>
  <si>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</si>
  <si>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</si>
  <si>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</si>
  <si>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</si>
  <si>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</si>
  <si>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</si>
  <si>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</si>
  <si>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</si>
  <si>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</si>
  <si>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</si>
  <si>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</si>
  <si>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</si>
  <si>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</si>
  <si>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</si>
  <si>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</si>
  <si>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</si>
  <si>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</si>
  <si>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</si>
  <si>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</si>
  <si>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</si>
  <si>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</si>
  <si>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</si>
  <si>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</si>
  <si>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</si>
  <si>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</si>
  <si>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</si>
  <si>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</si>
  <si>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</si>
  <si>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</si>
  <si>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</si>
  <si>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</si>
  <si>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</si>
  <si>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</si>
  <si>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</si>
  <si>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</si>
  <si>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</si>
  <si>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</si>
  <si>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</si>
  <si>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</si>
  <si>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</si>
  <si>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</si>
  <si>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</si>
  <si>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</si>
  <si>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</si>
  <si>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</si>
  <si>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</si>
  <si>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</si>
  <si>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</si>
  <si>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</si>
  <si>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</si>
  <si>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</si>
  <si>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</si>
  <si>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</si>
  <si>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</si>
  <si>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</si>
  <si>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</si>
  <si>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</si>
  <si>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</si>
  <si>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</si>
  <si>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</si>
  <si>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</si>
  <si>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</si>
  <si>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</si>
  <si>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</si>
  <si>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</si>
  <si>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</si>
  <si>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</si>
  <si>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</si>
  <si>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</si>
  <si>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</si>
  <si>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</si>
  <si>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</si>
  <si>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</si>
  <si>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</si>
  <si>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</si>
  <si>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</si>
  <si>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</si>
  <si>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</si>
  <si>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</si>
  <si>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</si>
  <si>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</si>
  <si>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</si>
  <si>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</si>
  <si>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</si>
  <si>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</si>
  <si>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</si>
  <si>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</si>
  <si>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</si>
  <si>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</si>
  <si>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</si>
  <si>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</si>
  <si>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</si>
  <si>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</si>
  <si>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</si>
  <si>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</si>
  <si>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</si>
  <si>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</si>
  <si>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</si>
  <si>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</si>
  <si>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</si>
  <si>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</si>
  <si>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</si>
  <si>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</si>
  <si>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</si>
  <si>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</si>
  <si>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</si>
  <si>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</si>
  <si>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</si>
  <si>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</si>
  <si>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</si>
  <si>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</si>
  <si>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</si>
  <si>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</si>
  <si>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</si>
  <si>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</si>
  <si>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</si>
  <si>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</si>
  <si>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</si>
  <si>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</si>
  <si>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</si>
  <si>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</si>
  <si>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</si>
  <si>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</si>
  <si>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</si>
  <si>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</si>
  <si>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</si>
  <si>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</si>
  <si>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</si>
  <si>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</si>
  <si>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</si>
  <si>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</si>
  <si>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</si>
  <si>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</si>
  <si>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</si>
  <si>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</si>
  <si>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</si>
  <si>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</si>
  <si>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</si>
  <si>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</si>
  <si>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</si>
  <si>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</si>
  <si>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</si>
  <si>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</si>
  <si>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</si>
  <si>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</si>
  <si>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</si>
  <si>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</si>
  <si>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</si>
  <si>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</si>
  <si>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</si>
  <si>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</si>
  <si>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</si>
  <si>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</si>
  <si>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</si>
  <si>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</si>
  <si>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</si>
  <si>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</si>
  <si>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</si>
  <si>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</si>
  <si>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</si>
  <si>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</si>
  <si>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</si>
  <si>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</si>
  <si>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</si>
  <si>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</si>
  <si>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</si>
  <si>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</si>
  <si>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</si>
  <si>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</si>
  <si>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</si>
  <si>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</si>
  <si>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</si>
  <si>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</si>
  <si>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</si>
  <si>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</si>
  <si>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</si>
  <si>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</si>
  <si>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</si>
  <si>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</si>
  <si>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</si>
  <si>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</si>
  <si>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</si>
  <si>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</si>
  <si>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</si>
  <si>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</si>
  <si>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</si>
  <si>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</si>
  <si>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</si>
  <si>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</si>
  <si>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</si>
  <si>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</si>
  <si>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</si>
  <si>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</si>
  <si>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</si>
  <si>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</si>
  <si>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</si>
  <si>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</si>
  <si>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</si>
  <si>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</si>
  <si>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</si>
  <si>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</si>
  <si>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</si>
  <si>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</si>
  <si>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</si>
  <si>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</si>
  <si>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</si>
  <si>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</si>
  <si>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</si>
  <si>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</si>
  <si>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</si>
  <si>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</si>
  <si>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</si>
  <si>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</si>
  <si>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</si>
  <si>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</si>
  <si>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</si>
  <si>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</si>
  <si>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</si>
  <si>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</si>
  <si>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</si>
  <si>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</si>
  <si>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</si>
  <si>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</si>
  <si>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</si>
  <si>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</si>
  <si>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</si>
  <si>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</si>
  <si>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</si>
  <si>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</si>
  <si>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</si>
  <si>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</si>
  <si>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</si>
  <si>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</si>
  <si>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</si>
  <si>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</si>
  <si>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</si>
  <si>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</si>
  <si>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</si>
  <si>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</si>
  <si>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</si>
  <si>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</si>
  <si>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</si>
  <si>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</si>
  <si>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</si>
  <si>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</si>
  <si>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</si>
  <si>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</si>
  <si>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</si>
  <si>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</si>
  <si>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</si>
  <si>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</si>
  <si>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</si>
  <si>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</si>
  <si>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</si>
  <si>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</si>
  <si>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</si>
  <si>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</si>
  <si>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</si>
  <si>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</si>
  <si>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</si>
  <si>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</si>
  <si>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</si>
  <si>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</si>
  <si>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</si>
  <si>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</si>
  <si>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</si>
  <si>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</si>
  <si>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</si>
  <si>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</si>
  <si>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</si>
  <si>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</si>
  <si>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</si>
  <si>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</si>
  <si>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</si>
  <si>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</si>
  <si>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</si>
  <si>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</si>
  <si>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</si>
  <si>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</si>
  <si>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</si>
  <si>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</si>
  <si>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</si>
  <si>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</si>
  <si>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</si>
  <si>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</si>
  <si>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</si>
  <si>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</si>
  <si>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</si>
  <si>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</si>
  <si>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</si>
  <si>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</si>
  <si>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</si>
  <si>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</si>
  <si>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</si>
  <si>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</si>
  <si>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</si>
  <si>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</si>
  <si>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</si>
  <si>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</si>
  <si>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</si>
  <si>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</si>
  <si>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</si>
  <si>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</si>
  <si>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</si>
  <si>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</si>
  <si>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</si>
  <si>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</si>
  <si>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</si>
  <si>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</si>
  <si>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</si>
  <si>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</si>
  <si>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</si>
  <si>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</si>
  <si>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</si>
  <si>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</si>
  <si>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</si>
  <si>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</si>
  <si>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</si>
  <si>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</si>
  <si>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</si>
  <si>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</si>
  <si>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</si>
  <si>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</si>
  <si>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</si>
  <si>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</si>
  <si>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</si>
  <si>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</si>
  <si>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</si>
  <si>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</si>
  <si>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</si>
  <si>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</si>
  <si>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</si>
  <si>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</si>
  <si>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</si>
  <si>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</si>
  <si>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</si>
  <si>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</si>
  <si>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</si>
  <si>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</si>
  <si>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</si>
  <si>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</si>
  <si>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</si>
  <si>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</si>
  <si>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</si>
  <si>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</si>
  <si>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</si>
  <si>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</si>
  <si>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</si>
  <si>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</si>
  <si>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</si>
  <si>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</si>
  <si>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</si>
  <si>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</si>
  <si>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</si>
  <si>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</si>
  <si>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</si>
  <si>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</si>
  <si>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</si>
  <si>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</si>
  <si>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</si>
  <si>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</si>
  <si>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</si>
  <si>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</si>
  <si>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</si>
  <si>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</si>
  <si>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</si>
  <si>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</si>
  <si>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</si>
  <si>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</si>
  <si>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</si>
  <si>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</si>
  <si>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</si>
  <si>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</si>
  <si>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</si>
  <si>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</si>
  <si>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</si>
  <si>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</si>
  <si>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</si>
  <si>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</si>
  <si>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</si>
  <si>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</si>
  <si>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</si>
  <si>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</si>
  <si>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</si>
  <si>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</si>
  <si>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</si>
  <si>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</si>
  <si>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</si>
  <si>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</si>
  <si>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</si>
  <si>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</si>
  <si>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</si>
  <si>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</si>
  <si>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</si>
  <si>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</si>
  <si>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</si>
  <si>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</si>
  <si>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</si>
  <si>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</si>
  <si>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</si>
  <si>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</si>
  <si>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</si>
  <si>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</si>
  <si>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</si>
  <si>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</si>
  <si>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</si>
  <si>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</si>
  <si>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</si>
  <si>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</si>
  <si>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</si>
  <si>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</si>
  <si>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</si>
  <si>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</si>
  <si>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</si>
  <si>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</si>
  <si>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</si>
  <si>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</si>
  <si>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</si>
  <si>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</si>
  <si>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</si>
  <si>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</si>
  <si>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</si>
  <si>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</si>
  <si>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</si>
  <si>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</si>
  <si>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</si>
  <si>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</si>
  <si>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</si>
  <si>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</si>
  <si>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</si>
  <si>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</si>
  <si>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</si>
  <si>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</si>
  <si>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</si>
  <si>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</si>
  <si>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</si>
  <si>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</si>
  <si>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</si>
  <si>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</si>
  <si>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</si>
  <si>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</si>
  <si>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</si>
  <si>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</si>
  <si>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</si>
  <si>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</si>
  <si>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</si>
  <si>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</si>
  <si>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</si>
  <si>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</si>
  <si>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</si>
  <si>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</si>
  <si>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</si>
  <si>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</si>
  <si>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</si>
  <si>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</si>
  <si>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</si>
  <si>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</si>
  <si>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</si>
  <si>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</si>
  <si>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</si>
  <si>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</si>
  <si>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</si>
  <si>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</si>
  <si>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</si>
  <si>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</si>
  <si>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</si>
  <si>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</si>
  <si>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</si>
  <si>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</si>
  <si>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</si>
  <si>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</si>
  <si>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</si>
  <si>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</si>
  <si>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</si>
  <si>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</si>
  <si>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</si>
  <si>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</si>
  <si>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</si>
  <si>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</si>
  <si>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</si>
  <si>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</si>
  <si>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</si>
  <si>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</si>
  <si>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</si>
  <si>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</si>
  <si>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</si>
  <si>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</si>
  <si>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</si>
  <si>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</si>
  <si>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</si>
  <si>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</si>
  <si>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</si>
  <si>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</si>
  <si>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</si>
  <si>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</si>
  <si>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</si>
  <si>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</si>
  <si>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</si>
  <si>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</si>
  <si>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</si>
  <si>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</si>
  <si>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</si>
  <si>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</si>
  <si>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</si>
  <si>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</si>
  <si>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</si>
  <si>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</si>
  <si>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</si>
  <si>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</si>
  <si>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</si>
  <si>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</si>
  <si>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</si>
  <si>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</si>
  <si>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</si>
  <si>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</si>
  <si>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</si>
  <si>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</si>
  <si>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</si>
  <si>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</si>
  <si>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</si>
  <si>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</si>
  <si>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</si>
  <si>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</si>
  <si>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</si>
  <si>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</si>
  <si>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</si>
  <si>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</si>
  <si>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</si>
  <si>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</si>
  <si>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</si>
  <si>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</si>
  <si>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</si>
  <si>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</si>
  <si>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</si>
  <si>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</si>
  <si>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</si>
  <si>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</si>
  <si>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</si>
  <si>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</si>
  <si>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</si>
  <si>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</si>
  <si>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</si>
  <si>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</si>
  <si>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</si>
  <si>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</si>
  <si>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</si>
  <si>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</si>
  <si>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</si>
  <si>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</si>
  <si>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</si>
  <si>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</si>
  <si>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</si>
  <si>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</si>
  <si>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</si>
  <si>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</si>
  <si>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</si>
  <si>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</si>
  <si>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</si>
  <si>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</si>
  <si>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</si>
  <si>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</si>
  <si>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</si>
  <si>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</si>
  <si>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</si>
  <si>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</si>
  <si>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</si>
  <si>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</si>
  <si>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</si>
  <si>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</si>
  <si>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</si>
  <si>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</si>
  <si>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</si>
  <si>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</si>
  <si>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</si>
  <si>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</si>
  <si>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</si>
  <si>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</si>
  <si>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</si>
  <si>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</si>
  <si>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</si>
  <si>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</si>
  <si>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</si>
  <si>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</si>
  <si>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</si>
  <si>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</si>
  <si>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</si>
  <si>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</si>
  <si>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</si>
  <si>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</si>
  <si>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</si>
  <si>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</si>
  <si>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</si>
  <si>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</si>
  <si>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</si>
  <si>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</si>
  <si>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</si>
  <si>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</si>
  <si>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</si>
  <si>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</si>
  <si>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</si>
  <si>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</si>
  <si>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</si>
  <si>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</si>
  <si>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</si>
  <si>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</si>
  <si>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</si>
  <si>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</si>
  <si>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</si>
  <si>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</si>
  <si>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</si>
  <si>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</si>
  <si>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</si>
  <si>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</si>
  <si>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</si>
  <si>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</si>
  <si>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</si>
  <si>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</si>
  <si>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</si>
  <si>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</si>
  <si>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</si>
  <si>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</si>
  <si>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</si>
  <si>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</si>
  <si>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</si>
  <si>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</si>
  <si>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</si>
  <si>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</si>
  <si>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</si>
  <si>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</si>
  <si>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</si>
  <si>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</si>
  <si>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</si>
  <si>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</si>
  <si>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</si>
  <si>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</si>
  <si>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</si>
  <si>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</si>
  <si>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</si>
  <si>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</si>
  <si>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</si>
  <si>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</si>
  <si>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</si>
  <si>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</si>
  <si>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</si>
  <si>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</si>
  <si>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</si>
  <si>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</si>
  <si>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</si>
  <si>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</si>
  <si>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</si>
  <si>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</si>
  <si>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</si>
  <si>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</si>
  <si>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</si>
  <si>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</si>
  <si>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</si>
  <si>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</si>
  <si>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</si>
  <si>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</si>
  <si>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</si>
  <si>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</si>
  <si>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</si>
  <si>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</si>
  <si>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</si>
  <si>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</si>
  <si>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</si>
  <si>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</si>
  <si>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</si>
  <si>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</si>
  <si>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</si>
  <si>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</si>
  <si>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</si>
  <si>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</si>
  <si>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</si>
  <si>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</si>
  <si>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</si>
  <si>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</si>
  <si>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</si>
  <si>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</si>
  <si>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</si>
  <si>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</si>
  <si>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</si>
  <si>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</si>
  <si>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</si>
  <si>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</si>
  <si>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</si>
  <si>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</si>
  <si>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</si>
  <si>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</si>
  <si>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</si>
  <si>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</si>
  <si>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</si>
  <si>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</si>
  <si>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</si>
  <si>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</si>
  <si>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</si>
  <si>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</si>
  <si>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</si>
  <si>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</si>
  <si>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</si>
  <si>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</si>
  <si>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</si>
  <si>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</si>
  <si>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</si>
  <si>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</si>
  <si>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</si>
  <si>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</si>
  <si>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</si>
  <si>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</si>
  <si>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</si>
  <si>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</si>
  <si>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</si>
  <si>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</si>
  <si>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</si>
  <si>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</si>
  <si>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</si>
  <si>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</si>
  <si>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</si>
  <si>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</si>
  <si>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</si>
  <si>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</si>
  <si>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</si>
  <si>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</si>
  <si>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</si>
  <si>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</si>
  <si>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</si>
  <si>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</si>
  <si>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</si>
  <si>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</si>
  <si>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</si>
  <si>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</si>
  <si>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</si>
  <si>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</si>
  <si>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</si>
  <si>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</si>
  <si>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</si>
  <si>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</si>
  <si>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</si>
  <si>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</si>
  <si>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</si>
  <si>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</si>
  <si>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</si>
  <si>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</si>
  <si>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</si>
  <si>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</si>
  <si>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</si>
  <si>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</si>
  <si>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</si>
  <si>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</si>
  <si>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</si>
  <si>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</si>
  <si>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</si>
  <si>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</si>
  <si>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</si>
  <si>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</si>
  <si>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</si>
  <si>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</si>
  <si>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</si>
  <si>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</si>
  <si>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</si>
  <si>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</si>
  <si>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</si>
  <si>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</si>
  <si>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</si>
  <si>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</si>
  <si>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</si>
  <si>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</si>
  <si>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</si>
  <si>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</si>
  <si>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</si>
  <si>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</si>
  <si>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</si>
  <si>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</si>
  <si>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</si>
  <si>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</si>
  <si>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</si>
  <si>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</si>
  <si>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</si>
  <si>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</si>
  <si>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</si>
  <si>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</si>
  <si>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</si>
  <si>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</si>
  <si>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</si>
  <si>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</si>
  <si>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</si>
  <si>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</si>
  <si>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</si>
  <si>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</si>
  <si>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</si>
  <si>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</si>
  <si>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</si>
  <si>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</si>
  <si>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</si>
  <si>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</si>
  <si>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</si>
  <si>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</si>
  <si>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</si>
  <si>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</si>
  <si>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</si>
  <si>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</si>
  <si>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</si>
  <si>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</si>
  <si>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</si>
  <si>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</si>
  <si>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</si>
  <si>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</si>
  <si>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</si>
  <si>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</si>
  <si>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</si>
  <si>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</si>
  <si>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</si>
  <si>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</si>
  <si>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</si>
  <si>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</si>
  <si>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</si>
  <si>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</si>
  <si>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</si>
  <si>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</si>
  <si>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</si>
  <si>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</si>
  <si>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</si>
  <si>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</si>
  <si>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</si>
  <si>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</si>
  <si>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</si>
  <si>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</si>
  <si>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</si>
  <si>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</si>
  <si>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</si>
  <si>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</si>
  <si>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</si>
  <si>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</si>
  <si>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</si>
  <si>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</si>
  <si>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</si>
  <si>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</si>
  <si>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</si>
  <si>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</si>
  <si>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</si>
  <si>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</si>
  <si>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</si>
  <si>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</si>
  <si>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</si>
  <si>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</si>
  <si>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</si>
  <si>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</si>
  <si>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</si>
  <si>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</si>
  <si>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</si>
  <si>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</si>
  <si>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</si>
  <si>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</si>
  <si>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</si>
  <si>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</si>
  <si>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</si>
  <si>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</si>
  <si>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</si>
  <si>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</si>
  <si>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</si>
  <si>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</si>
  <si>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</si>
  <si>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</si>
  <si>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</si>
  <si>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</si>
  <si>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</si>
  <si>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</si>
  <si>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</si>
  <si>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</si>
  <si>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</si>
  <si>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</si>
  <si>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</si>
  <si>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</si>
  <si>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</si>
  <si>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</si>
  <si>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</si>
  <si>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</si>
  <si>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</si>
  <si>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</si>
  <si>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</si>
  <si>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</si>
  <si>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</si>
  <si>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</si>
  <si>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</si>
  <si>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</si>
  <si>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</si>
  <si>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</si>
  <si>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</si>
  <si>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</si>
  <si>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</si>
  <si>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</si>
  <si>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</si>
  <si>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</si>
  <si>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</si>
  <si>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</si>
  <si>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</si>
  <si>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</si>
  <si>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</si>
  <si>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</si>
  <si>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</si>
  <si>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</si>
  <si>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</si>
  <si>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</si>
  <si>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</si>
  <si>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</si>
  <si>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</si>
  <si>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</si>
  <si>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</si>
  <si>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</si>
  <si>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</si>
  <si>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</si>
  <si>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</si>
  <si>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</si>
  <si>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</si>
  <si>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</si>
  <si>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</si>
  <si>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</si>
  <si>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</si>
  <si>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</si>
  <si>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</si>
  <si>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</si>
  <si>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</si>
  <si>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</si>
  <si>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</si>
  <si>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</si>
  <si>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</si>
  <si>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</si>
  <si>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</si>
  <si>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</si>
  <si>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</si>
  <si>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</si>
  <si>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</si>
  <si>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</si>
  <si>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</si>
  <si>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</si>
  <si>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</si>
  <si>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</si>
  <si>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</si>
  <si>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</si>
  <si>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</si>
  <si>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</si>
  <si>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</si>
  <si>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</si>
  <si>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</si>
  <si>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</si>
  <si>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</si>
  <si>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</si>
  <si>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</si>
  <si>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</si>
  <si>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</si>
  <si>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</si>
  <si>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</si>
  <si>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</si>
  <si>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</si>
  <si>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</si>
  <si>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</si>
  <si>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</si>
  <si>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</si>
  <si>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</si>
  <si>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</si>
  <si>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</si>
  <si>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</si>
  <si>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</si>
  <si>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</si>
  <si>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</si>
  <si>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</si>
  <si>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</si>
  <si>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</si>
  <si>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</si>
  <si>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</si>
  <si>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</si>
  <si>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</si>
  <si>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</si>
  <si>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</si>
  <si>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</si>
  <si>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</si>
  <si>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</si>
  <si>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</si>
  <si>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</si>
  <si>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</si>
  <si>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</si>
  <si>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</si>
  <si>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</si>
  <si>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</si>
  <si>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</si>
  <si>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</si>
  <si>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</si>
  <si>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</si>
  <si>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</si>
  <si>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</si>
  <si>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</si>
  <si>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</si>
  <si>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</si>
  <si>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</si>
  <si>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</si>
  <si>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</si>
  <si>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</si>
  <si>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</si>
  <si>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</si>
  <si>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</si>
  <si>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</si>
  <si>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</si>
  <si>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</si>
  <si>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</si>
  <si>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</si>
  <si>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</si>
  <si>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</si>
  <si>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</si>
  <si>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</si>
  <si>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</si>
  <si>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</si>
  <si>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</si>
  <si>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</si>
  <si>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</si>
  <si>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</si>
  <si>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</si>
  <si>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</si>
  <si>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</si>
  <si>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</si>
  <si>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</si>
  <si>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</si>
  <si>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</si>
  <si>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</si>
  <si>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</si>
  <si>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</si>
  <si>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</si>
  <si>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</si>
  <si>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</si>
  <si>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</si>
  <si>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</si>
  <si>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</si>
  <si>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</si>
  <si>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</si>
  <si>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</si>
  <si>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</si>
  <si>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</si>
  <si>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</si>
  <si>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Año 2024</t>
  </si>
  <si>
    <t>Del 01 de Enero de 2024 al 29 de de Febrero de 2024</t>
  </si>
  <si>
    <t>Del 01 de Enero de 2024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</si>
</sst>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0"/>
    <numFmt numFmtId="166" formatCode="[$-140A]General"/>
    <numFmt numFmtId="167" formatCode="[$₡]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b/>
      <i/>
      <sz val="1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166" fontId="35" fillId="0" borderId="0" applyBorder="0" applyProtection="0"/>
  </cellStyleXfs>
  <cellXfs count="19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4" fontId="14" fillId="10" borderId="6" xfId="2" applyNumberFormat="1" applyFont="1" applyFill="1" applyBorder="1" applyAlignment="1" applyProtection="1">
      <alignment horizontal="right" vertical="center"/>
    </xf>
    <xf numFmtId="4" fontId="14" fillId="0" borderId="6" xfId="2" applyNumberFormat="1" applyFont="1" applyFill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4" fontId="0" fillId="0" borderId="17" xfId="0" applyNumberFormat="1" applyBorder="1" applyAlignment="1">
      <alignment horizontal="center"/>
    </xf>
    <xf numFmtId="4" fontId="14" fillId="10" borderId="6" xfId="2" applyNumberFormat="1" applyFont="1" applyFill="1" applyBorder="1" applyAlignment="1">
      <alignment horizontal="right" vertical="center"/>
    </xf>
    <xf numFmtId="4" fontId="0" fillId="0" borderId="17" xfId="0" applyNumberFormat="1" applyBorder="1"/>
    <xf numFmtId="0" fontId="11" fillId="9" borderId="0" xfId="0" applyFont="1" applyFill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/>
    </xf>
    <xf numFmtId="4" fontId="0" fillId="0" borderId="6" xfId="0" applyNumberFormat="1" applyBorder="1"/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7" fillId="9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7" borderId="11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 wrapText="1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 wrapText="1"/>
    </xf>
    <xf numFmtId="4" fontId="10" fillId="11" borderId="6" xfId="0" applyNumberFormat="1" applyFont="1" applyFill="1" applyBorder="1" applyAlignment="1">
      <alignment horizontal="right" vertical="center"/>
    </xf>
    <xf numFmtId="4" fontId="10" fillId="11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4" fontId="14" fillId="0" borderId="6" xfId="2" applyNumberFormat="1" applyFont="1" applyFill="1" applyBorder="1" applyAlignment="1">
      <alignment horizontal="center" vertical="center"/>
    </xf>
    <xf numFmtId="4" fontId="14" fillId="12" borderId="6" xfId="2" applyNumberFormat="1" applyFont="1" applyFill="1" applyBorder="1" applyAlignment="1">
      <alignment horizontal="center" vertical="center"/>
    </xf>
    <xf numFmtId="4" fontId="14" fillId="13" borderId="6" xfId="5" applyNumberFormat="1" applyFont="1" applyFill="1" applyBorder="1" applyAlignment="1">
      <alignment horizontal="center" vertical="center"/>
    </xf>
    <xf numFmtId="4" fontId="14" fillId="0" borderId="6" xfId="5" applyNumberFormat="1" applyFont="1" applyFill="1" applyBorder="1" applyAlignment="1">
      <alignment horizontal="center" vertical="center"/>
    </xf>
    <xf numFmtId="4" fontId="14" fillId="14" borderId="6" xfId="5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167" fontId="36" fillId="21" borderId="6" xfId="6" applyNumberFormat="1" applyFont="1" applyFill="1" applyBorder="1" applyAlignment="1" applyProtection="1">
      <alignment horizontal="center" vertical="center"/>
      <protection hidden="1"/>
    </xf>
    <xf numFmtId="0" fontId="17" fillId="15" borderId="6" xfId="0" applyFont="1" applyFill="1" applyBorder="1" applyAlignment="1">
      <alignment horizontal="left" vertical="center" wrapText="1"/>
    </xf>
    <xf numFmtId="4" fontId="18" fillId="16" borderId="6" xfId="2" applyNumberFormat="1" applyFont="1" applyFill="1" applyBorder="1" applyAlignment="1">
      <alignment horizontal="right" vertical="center"/>
    </xf>
    <xf numFmtId="4" fontId="18" fillId="16" borderId="6" xfId="2" applyNumberFormat="1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left" vertical="center" wrapText="1"/>
    </xf>
    <xf numFmtId="4" fontId="18" fillId="17" borderId="6" xfId="2" applyNumberFormat="1" applyFont="1" applyFill="1" applyBorder="1" applyAlignment="1">
      <alignment horizontal="right" vertical="center"/>
    </xf>
    <xf numFmtId="4" fontId="18" fillId="17" borderId="6" xfId="2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</cellXfs>
  <cellStyles count="7">
    <cellStyle name="60% - Énfasis2" xfId="3" builtinId="36"/>
    <cellStyle name="Énfasis4" xfId="4" builtinId="41"/>
    <cellStyle name="Énfasis5" xfId="5" builtinId="45"/>
    <cellStyle name="Excel Built-in Normal" xfId="6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ges\OneDrive\Desktop\Municipalidades\Buenos%20Aires\Cierre%20Febrero%202024\Herramienta%20Flujo%20Efectivo%2015603_2024_MBA%2002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alisisBS"/>
      <sheetName val="AnalisisER"/>
      <sheetName val="AnalisisFlujo"/>
      <sheetName val="Papel Trabajo EFE"/>
      <sheetName val="BCPAC"/>
      <sheetName val="BCP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B10" t="str">
            <v>1.</v>
          </cell>
          <cell r="G10">
            <v>169415219689.64999</v>
          </cell>
        </row>
        <row r="11">
          <cell r="B11" t="str">
            <v>1.1.</v>
          </cell>
          <cell r="G11">
            <v>6426718239.8400002</v>
          </cell>
        </row>
        <row r="12">
          <cell r="B12" t="str">
            <v>1.1.1.</v>
          </cell>
          <cell r="G12">
            <v>1800146842.9400001</v>
          </cell>
        </row>
        <row r="13">
          <cell r="B13" t="str">
            <v>1.1.1.01.</v>
          </cell>
          <cell r="G13">
            <v>1197442332.1600001</v>
          </cell>
        </row>
        <row r="14">
          <cell r="B14" t="str">
            <v>1.1.1.01.02.</v>
          </cell>
          <cell r="G14">
            <v>1194192332.1600001</v>
          </cell>
        </row>
        <row r="15">
          <cell r="B15" t="str">
            <v>1.1.1.01.02.02.</v>
          </cell>
          <cell r="G15">
            <v>1194192332.1600001</v>
          </cell>
        </row>
        <row r="16">
          <cell r="B16" t="str">
            <v>1.1.1.01.02.02.2.</v>
          </cell>
          <cell r="G16">
            <v>126998996.78</v>
          </cell>
        </row>
        <row r="17">
          <cell r="B17" t="str">
            <v>1.1.1.01.02.02.2.21101</v>
          </cell>
          <cell r="G17">
            <v>18496024.75</v>
          </cell>
        </row>
        <row r="18">
          <cell r="B18" t="str">
            <v>1.1.1.01.02.02.2.21103</v>
          </cell>
          <cell r="G18">
            <v>108502972.03</v>
          </cell>
        </row>
        <row r="19">
          <cell r="B19" t="str">
            <v>1.1.1.01.02.02.3.</v>
          </cell>
          <cell r="G19">
            <v>1067193335.38</v>
          </cell>
        </row>
        <row r="20">
          <cell r="B20" t="str">
            <v>1.1.1.01.02.02.3.11206</v>
          </cell>
          <cell r="G20">
            <v>1067193335.38</v>
          </cell>
        </row>
        <row r="21">
          <cell r="B21" t="str">
            <v>1.1.1.01.03.</v>
          </cell>
          <cell r="G21">
            <v>3250000</v>
          </cell>
        </row>
        <row r="22">
          <cell r="B22" t="str">
            <v>1.1.1.01.03.01.</v>
          </cell>
          <cell r="G22">
            <v>2250000</v>
          </cell>
        </row>
        <row r="23">
          <cell r="B23" t="str">
            <v>1.1.1.01.03.01.2.</v>
          </cell>
          <cell r="G23">
            <v>2250000</v>
          </cell>
        </row>
        <row r="24">
          <cell r="B24" t="str">
            <v>1.1.1.01.03.01.2.99999</v>
          </cell>
          <cell r="G24">
            <v>2250000</v>
          </cell>
        </row>
        <row r="25">
          <cell r="B25" t="str">
            <v>1.1.1.01.03.02.</v>
          </cell>
          <cell r="G25">
            <v>1000000</v>
          </cell>
        </row>
        <row r="26">
          <cell r="B26" t="str">
            <v>1.1.1.01.03.02.2.</v>
          </cell>
          <cell r="G26">
            <v>1000000</v>
          </cell>
        </row>
        <row r="27">
          <cell r="B27" t="str">
            <v>1.1.1.01.03.02.2.99999</v>
          </cell>
          <cell r="G27">
            <v>1000000</v>
          </cell>
        </row>
        <row r="28">
          <cell r="B28" t="str">
            <v>1.1.1.02.</v>
          </cell>
          <cell r="G28">
            <v>602704510.77999997</v>
          </cell>
        </row>
        <row r="29">
          <cell r="B29" t="str">
            <v>1.1.1.02.99.</v>
          </cell>
          <cell r="G29">
            <v>602704510.77999997</v>
          </cell>
        </row>
        <row r="30">
          <cell r="B30" t="str">
            <v>1.1.1.02.99.02.</v>
          </cell>
          <cell r="G30">
            <v>602704510.77999997</v>
          </cell>
        </row>
        <row r="31">
          <cell r="B31" t="str">
            <v>1.1.1.02.99.02.0.</v>
          </cell>
          <cell r="G31">
            <v>602704510.77999997</v>
          </cell>
        </row>
        <row r="32">
          <cell r="B32" t="str">
            <v>1.1.1.02.99.02.0.21101</v>
          </cell>
          <cell r="G32">
            <v>301385647.80000001</v>
          </cell>
        </row>
        <row r="33">
          <cell r="B33" t="str">
            <v>1.1.1.02.99.02.0.21103</v>
          </cell>
          <cell r="G33">
            <v>301318862.98000002</v>
          </cell>
        </row>
        <row r="34">
          <cell r="B34" t="str">
            <v>1.1.3.</v>
          </cell>
          <cell r="G34">
            <v>4420249931.8599997</v>
          </cell>
        </row>
        <row r="35">
          <cell r="B35" t="str">
            <v>1.1.3.01.</v>
          </cell>
          <cell r="G35">
            <v>555812975.10000002</v>
          </cell>
        </row>
        <row r="36">
          <cell r="B36" t="str">
            <v>1.1.3.01.02.</v>
          </cell>
          <cell r="G36">
            <v>502369579.54000002</v>
          </cell>
        </row>
        <row r="37">
          <cell r="B37" t="str">
            <v>1.1.3.01.02.01.</v>
          </cell>
          <cell r="G37">
            <v>502369579.54000002</v>
          </cell>
        </row>
        <row r="38">
          <cell r="B38" t="str">
            <v>1.1.3.01.02.01.0.</v>
          </cell>
          <cell r="G38">
            <v>502369579.54000002</v>
          </cell>
        </row>
        <row r="39">
          <cell r="B39" t="str">
            <v>1.1.3.01.02.01.0.99999</v>
          </cell>
          <cell r="G39">
            <v>502369579.54000002</v>
          </cell>
        </row>
        <row r="40">
          <cell r="B40" t="str">
            <v>1.1.3.01.03.</v>
          </cell>
          <cell r="G40">
            <v>53443395.560000002</v>
          </cell>
        </row>
        <row r="41">
          <cell r="B41" t="str">
            <v>1.1.3.01.03.99.</v>
          </cell>
          <cell r="G41">
            <v>53443395.560000002</v>
          </cell>
        </row>
        <row r="42">
          <cell r="B42" t="str">
            <v>1.1.3.01.03.99.1.</v>
          </cell>
          <cell r="G42">
            <v>48898341.189999998</v>
          </cell>
        </row>
        <row r="43">
          <cell r="B43" t="str">
            <v>1.1.3.01.03.99.1.99999</v>
          </cell>
          <cell r="G43">
            <v>48898341.189999998</v>
          </cell>
        </row>
        <row r="44">
          <cell r="B44" t="str">
            <v>1.1.3.01.03.99.9.</v>
          </cell>
          <cell r="G44">
            <v>4545054.37</v>
          </cell>
        </row>
        <row r="45">
          <cell r="B45" t="str">
            <v>1.1.3.01.03.99.9.99999</v>
          </cell>
          <cell r="G45">
            <v>4545054.37</v>
          </cell>
        </row>
        <row r="46">
          <cell r="B46" t="str">
            <v>1.1.3.04.</v>
          </cell>
          <cell r="G46">
            <v>251781260.96000001</v>
          </cell>
        </row>
        <row r="47">
          <cell r="B47" t="str">
            <v>1.1.3.04.01.</v>
          </cell>
          <cell r="G47">
            <v>251285575.96000001</v>
          </cell>
        </row>
        <row r="48">
          <cell r="B48" t="str">
            <v>1.1.3.04.01.04.</v>
          </cell>
          <cell r="G48">
            <v>251285575.96000001</v>
          </cell>
        </row>
        <row r="49">
          <cell r="B49" t="str">
            <v>1.1.3.04.01.04.0.</v>
          </cell>
          <cell r="G49">
            <v>251285575.96000001</v>
          </cell>
        </row>
        <row r="50">
          <cell r="B50" t="str">
            <v>1.1.3.04.01.04.0.99999</v>
          </cell>
          <cell r="G50">
            <v>251285575.96000001</v>
          </cell>
        </row>
        <row r="51">
          <cell r="B51" t="str">
            <v>1.1.3.04.02.</v>
          </cell>
          <cell r="G51">
            <v>495685</v>
          </cell>
        </row>
        <row r="52">
          <cell r="B52" t="str">
            <v>1.1.3.04.02.01.</v>
          </cell>
          <cell r="G52">
            <v>70000</v>
          </cell>
        </row>
        <row r="53">
          <cell r="B53" t="str">
            <v>1.1.3.04.02.01.0.</v>
          </cell>
          <cell r="G53">
            <v>70000</v>
          </cell>
        </row>
        <row r="54">
          <cell r="B54" t="str">
            <v>1.1.3.04.02.01.0.99999</v>
          </cell>
          <cell r="G54">
            <v>70000</v>
          </cell>
        </row>
        <row r="55">
          <cell r="B55" t="str">
            <v>1.1.3.04.02.99.</v>
          </cell>
          <cell r="G55">
            <v>425685</v>
          </cell>
        </row>
        <row r="56">
          <cell r="B56" t="str">
            <v>1.1.3.04.02.99.0.</v>
          </cell>
          <cell r="G56">
            <v>425685</v>
          </cell>
        </row>
        <row r="57">
          <cell r="B57" t="str">
            <v>1.1.3.04.02.99.0.99999</v>
          </cell>
          <cell r="G57">
            <v>425685</v>
          </cell>
        </row>
        <row r="58">
          <cell r="B58" t="str">
            <v>1.1.3.06.</v>
          </cell>
          <cell r="G58">
            <v>3784139549.0700002</v>
          </cell>
        </row>
        <row r="59">
          <cell r="B59" t="str">
            <v>1.1.3.06.02.</v>
          </cell>
          <cell r="G59">
            <v>3784139549.0700002</v>
          </cell>
        </row>
        <row r="60">
          <cell r="B60" t="str">
            <v>1.1.3.06.02.01.</v>
          </cell>
          <cell r="G60">
            <v>3772816719</v>
          </cell>
        </row>
        <row r="61">
          <cell r="B61" t="str">
            <v>1.1.3.06.02.01.0.</v>
          </cell>
          <cell r="G61">
            <v>3772816719</v>
          </cell>
        </row>
        <row r="62">
          <cell r="B62" t="str">
            <v>1.1.3.06.02.01.0.11206</v>
          </cell>
          <cell r="G62">
            <v>3772816719</v>
          </cell>
        </row>
        <row r="63">
          <cell r="B63" t="str">
            <v>1.1.3.06.02.03.</v>
          </cell>
          <cell r="G63">
            <v>11322830.07</v>
          </cell>
        </row>
        <row r="64">
          <cell r="B64" t="str">
            <v>1.1.3.06.02.03.0.</v>
          </cell>
          <cell r="G64">
            <v>11322830.07</v>
          </cell>
        </row>
        <row r="65">
          <cell r="B65" t="str">
            <v>1.1.3.06.02.03.0.14226</v>
          </cell>
          <cell r="G65">
            <v>11322830.07</v>
          </cell>
        </row>
        <row r="66">
          <cell r="B66" t="str">
            <v>1.1.3.98.</v>
          </cell>
          <cell r="G66">
            <v>3894044.1</v>
          </cell>
        </row>
        <row r="67">
          <cell r="B67" t="str">
            <v>1.1.3.98.01.</v>
          </cell>
          <cell r="G67">
            <v>3394044.1</v>
          </cell>
        </row>
        <row r="68">
          <cell r="B68" t="str">
            <v>1.1.3.98.01.01.</v>
          </cell>
          <cell r="G68">
            <v>3394044.1</v>
          </cell>
        </row>
        <row r="69">
          <cell r="B69" t="str">
            <v>1.1.3.98.01.01.0.</v>
          </cell>
          <cell r="G69">
            <v>3394044.1</v>
          </cell>
        </row>
        <row r="70">
          <cell r="B70" t="str">
            <v>1.1.3.98.01.01.0.99999</v>
          </cell>
          <cell r="G70">
            <v>3394044.1</v>
          </cell>
        </row>
        <row r="71">
          <cell r="B71" t="str">
            <v>1.1.3.98.03.</v>
          </cell>
          <cell r="G71">
            <v>500000</v>
          </cell>
        </row>
        <row r="72">
          <cell r="B72" t="str">
            <v>1.1.3.98.03.02.</v>
          </cell>
          <cell r="G72">
            <v>500000</v>
          </cell>
        </row>
        <row r="73">
          <cell r="B73" t="str">
            <v>1.1.3.98.03.02.0.</v>
          </cell>
          <cell r="G73">
            <v>500000</v>
          </cell>
        </row>
        <row r="74">
          <cell r="B74" t="str">
            <v>1.1.3.98.03.02.0.99999</v>
          </cell>
          <cell r="G74">
            <v>500000</v>
          </cell>
        </row>
        <row r="75">
          <cell r="B75" t="str">
            <v>1.1.3.99.</v>
          </cell>
          <cell r="G75">
            <v>-175377897.37</v>
          </cell>
        </row>
        <row r="76">
          <cell r="B76" t="str">
            <v>1.1.3.99.01.</v>
          </cell>
          <cell r="G76">
            <v>-116983004.63</v>
          </cell>
        </row>
        <row r="77">
          <cell r="B77" t="str">
            <v>1.1.3.99.01.02.</v>
          </cell>
          <cell r="G77">
            <v>-106283608.29000001</v>
          </cell>
        </row>
        <row r="78">
          <cell r="B78" t="str">
            <v>1.1.3.99.01.02.0.</v>
          </cell>
          <cell r="G78">
            <v>-106283608.29000001</v>
          </cell>
        </row>
        <row r="79">
          <cell r="B79" t="str">
            <v>1.1.3.99.01.02.0.99999</v>
          </cell>
          <cell r="G79">
            <v>-106283608.29000001</v>
          </cell>
        </row>
        <row r="80">
          <cell r="B80" t="str">
            <v>1.1.3.99.01.03.</v>
          </cell>
          <cell r="G80">
            <v>-9270015.0099999998</v>
          </cell>
        </row>
        <row r="81">
          <cell r="B81" t="str">
            <v>1.1.3.99.01.03.0.</v>
          </cell>
          <cell r="G81">
            <v>-9270015.0099999998</v>
          </cell>
        </row>
        <row r="82">
          <cell r="B82" t="str">
            <v>1.1.3.99.01.03.0.99999</v>
          </cell>
          <cell r="G82">
            <v>-9270015.0099999998</v>
          </cell>
        </row>
        <row r="83">
          <cell r="B83" t="str">
            <v>1.1.3.99.01.99.</v>
          </cell>
          <cell r="G83">
            <v>-1429381.33</v>
          </cell>
        </row>
        <row r="84">
          <cell r="B84" t="str">
            <v>1.1.3.99.01.99.0.</v>
          </cell>
          <cell r="G84">
            <v>-1429381.33</v>
          </cell>
        </row>
        <row r="85">
          <cell r="B85" t="str">
            <v>1.1.3.99.01.99.0.99999</v>
          </cell>
          <cell r="G85">
            <v>-1429381.33</v>
          </cell>
        </row>
        <row r="86">
          <cell r="B86" t="str">
            <v>1.1.3.99.04.</v>
          </cell>
          <cell r="G86">
            <v>-51378929.549999997</v>
          </cell>
        </row>
        <row r="87">
          <cell r="B87" t="str">
            <v>1.1.3.99.04.01.</v>
          </cell>
          <cell r="G87">
            <v>-50738208.689999998</v>
          </cell>
        </row>
        <row r="88">
          <cell r="B88" t="str">
            <v>1.1.3.99.04.01.0.</v>
          </cell>
          <cell r="G88">
            <v>-50738208.689999998</v>
          </cell>
        </row>
        <row r="89">
          <cell r="B89" t="str">
            <v>1.1.3.99.04.01.0.99999</v>
          </cell>
          <cell r="G89">
            <v>-50738208.689999998</v>
          </cell>
        </row>
        <row r="90">
          <cell r="B90" t="str">
            <v>1.1.3.99.04.02.</v>
          </cell>
          <cell r="G90">
            <v>-640720.86</v>
          </cell>
        </row>
        <row r="91">
          <cell r="B91" t="str">
            <v>1.1.3.99.04.02.0.</v>
          </cell>
          <cell r="G91">
            <v>-640720.86</v>
          </cell>
        </row>
        <row r="92">
          <cell r="B92" t="str">
            <v>1.1.3.99.04.02.0.99999</v>
          </cell>
          <cell r="G92">
            <v>-640720.86</v>
          </cell>
        </row>
        <row r="93">
          <cell r="B93" t="str">
            <v>1.1.3.99.05.</v>
          </cell>
          <cell r="G93">
            <v>-7015963.1900000004</v>
          </cell>
        </row>
        <row r="94">
          <cell r="B94" t="str">
            <v>1.1.3.99.05.01.</v>
          </cell>
          <cell r="G94">
            <v>-7015963.1900000004</v>
          </cell>
        </row>
        <row r="95">
          <cell r="B95" t="str">
            <v>1.1.3.99.05.01.0.</v>
          </cell>
          <cell r="G95">
            <v>-7015963.1900000004</v>
          </cell>
        </row>
        <row r="96">
          <cell r="B96" t="str">
            <v>1.1.3.99.05.01.0.99999</v>
          </cell>
          <cell r="G96">
            <v>-7015963.1900000004</v>
          </cell>
        </row>
        <row r="97">
          <cell r="B97" t="str">
            <v>1.1.4.</v>
          </cell>
          <cell r="G97">
            <v>191794490.63999999</v>
          </cell>
        </row>
        <row r="98">
          <cell r="B98" t="str">
            <v>1.1.4.01.</v>
          </cell>
          <cell r="G98">
            <v>191794490.63999999</v>
          </cell>
        </row>
        <row r="99">
          <cell r="B99" t="str">
            <v>1.1.4.01.01.</v>
          </cell>
          <cell r="G99">
            <v>21276557.289999999</v>
          </cell>
        </row>
        <row r="100">
          <cell r="B100" t="str">
            <v>1.1.4.01.01.01.</v>
          </cell>
          <cell r="G100">
            <v>17524778.460000001</v>
          </cell>
        </row>
        <row r="101">
          <cell r="B101" t="str">
            <v>1.1.4.01.01.01.0.</v>
          </cell>
          <cell r="G101">
            <v>17524778.460000001</v>
          </cell>
        </row>
        <row r="102">
          <cell r="B102" t="str">
            <v>1.1.4.01.01.01.0.99999</v>
          </cell>
          <cell r="G102">
            <v>17524778.460000001</v>
          </cell>
        </row>
        <row r="103">
          <cell r="B103" t="str">
            <v>1.1.4.01.01.02.</v>
          </cell>
          <cell r="G103">
            <v>0</v>
          </cell>
        </row>
        <row r="104">
          <cell r="B104" t="str">
            <v>1.1.4.01.01.02.0.</v>
          </cell>
          <cell r="G104">
            <v>0</v>
          </cell>
        </row>
        <row r="105">
          <cell r="B105" t="str">
            <v>1.1.4.01.01.02.0.99999</v>
          </cell>
          <cell r="G105">
            <v>0</v>
          </cell>
        </row>
        <row r="106">
          <cell r="B106" t="str">
            <v>1.1.4.01.01.04.</v>
          </cell>
          <cell r="G106">
            <v>3164477.73</v>
          </cell>
        </row>
        <row r="107">
          <cell r="B107" t="str">
            <v>1.1.4.01.01.04.0.</v>
          </cell>
          <cell r="G107">
            <v>3164477.73</v>
          </cell>
        </row>
        <row r="108">
          <cell r="B108" t="str">
            <v>1.1.4.01.01.04.0.99999</v>
          </cell>
          <cell r="G108">
            <v>3164477.73</v>
          </cell>
        </row>
        <row r="109">
          <cell r="B109" t="str">
            <v>1.1.4.01.01.99.</v>
          </cell>
          <cell r="G109">
            <v>587301.1</v>
          </cell>
        </row>
        <row r="110">
          <cell r="B110" t="str">
            <v>1.1.4.01.01.99.0.</v>
          </cell>
          <cell r="G110">
            <v>587301.1</v>
          </cell>
        </row>
        <row r="111">
          <cell r="B111" t="str">
            <v>1.1.4.01.01.99.0.99999</v>
          </cell>
          <cell r="G111">
            <v>587301.1</v>
          </cell>
        </row>
        <row r="112">
          <cell r="B112" t="str">
            <v>1.1.4.01.03.</v>
          </cell>
          <cell r="G112">
            <v>31532671.870000001</v>
          </cell>
        </row>
        <row r="113">
          <cell r="B113" t="str">
            <v>1.1.4.01.03.01.</v>
          </cell>
          <cell r="G113">
            <v>24767717.82</v>
          </cell>
        </row>
        <row r="114">
          <cell r="B114" t="str">
            <v>1.1.4.01.03.01.0.</v>
          </cell>
          <cell r="G114">
            <v>24767717.82</v>
          </cell>
        </row>
        <row r="115">
          <cell r="B115" t="str">
            <v>1.1.4.01.03.01.0.99999</v>
          </cell>
          <cell r="G115">
            <v>24767717.82</v>
          </cell>
        </row>
        <row r="116">
          <cell r="B116" t="str">
            <v>1.1.4.01.03.02.</v>
          </cell>
          <cell r="G116">
            <v>5731077</v>
          </cell>
        </row>
        <row r="117">
          <cell r="B117" t="str">
            <v>1.1.4.01.03.02.0.</v>
          </cell>
          <cell r="G117">
            <v>5731077</v>
          </cell>
        </row>
        <row r="118">
          <cell r="B118" t="str">
            <v>1.1.4.01.03.02.0.99999</v>
          </cell>
          <cell r="G118">
            <v>5731077</v>
          </cell>
        </row>
        <row r="119">
          <cell r="B119" t="str">
            <v>1.1.4.01.03.03.</v>
          </cell>
          <cell r="G119">
            <v>750355</v>
          </cell>
        </row>
        <row r="120">
          <cell r="B120" t="str">
            <v>1.1.4.01.03.03.0.</v>
          </cell>
          <cell r="G120">
            <v>750355</v>
          </cell>
        </row>
        <row r="121">
          <cell r="B121" t="str">
            <v>1.1.4.01.03.03.0.99999</v>
          </cell>
          <cell r="G121">
            <v>750355</v>
          </cell>
        </row>
        <row r="122">
          <cell r="B122" t="str">
            <v>1.1.4.01.03.04.</v>
          </cell>
          <cell r="G122">
            <v>134800.56</v>
          </cell>
        </row>
        <row r="123">
          <cell r="B123" t="str">
            <v>1.1.4.01.03.04.0.</v>
          </cell>
          <cell r="G123">
            <v>134800.56</v>
          </cell>
        </row>
        <row r="124">
          <cell r="B124" t="str">
            <v>1.1.4.01.03.04.0.99999</v>
          </cell>
          <cell r="G124">
            <v>134800.56</v>
          </cell>
        </row>
        <row r="125">
          <cell r="B125" t="str">
            <v>1.1.4.01.03.06.</v>
          </cell>
          <cell r="G125">
            <v>148721.49</v>
          </cell>
        </row>
        <row r="126">
          <cell r="B126" t="str">
            <v>1.1.4.01.03.06.0.</v>
          </cell>
          <cell r="G126">
            <v>148721.49</v>
          </cell>
        </row>
        <row r="127">
          <cell r="B127" t="str">
            <v>1.1.4.01.03.06.0.99999</v>
          </cell>
          <cell r="G127">
            <v>148721.49</v>
          </cell>
        </row>
        <row r="128">
          <cell r="B128" t="str">
            <v>1.1.4.01.04.</v>
          </cell>
          <cell r="G128">
            <v>126472830.69</v>
          </cell>
        </row>
        <row r="129">
          <cell r="B129" t="str">
            <v>1.1.4.01.04.01.</v>
          </cell>
          <cell r="G129">
            <v>1189102.96</v>
          </cell>
        </row>
        <row r="130">
          <cell r="B130" t="str">
            <v>1.1.4.01.04.01.0.</v>
          </cell>
          <cell r="G130">
            <v>1189102.96</v>
          </cell>
        </row>
        <row r="131">
          <cell r="B131" t="str">
            <v>1.1.4.01.04.01.0.99999</v>
          </cell>
          <cell r="G131">
            <v>1189102.96</v>
          </cell>
        </row>
        <row r="132">
          <cell r="B132" t="str">
            <v>1.1.4.01.04.02.</v>
          </cell>
          <cell r="G132">
            <v>125283727.73</v>
          </cell>
        </row>
        <row r="133">
          <cell r="B133" t="str">
            <v>1.1.4.01.04.02.0.</v>
          </cell>
          <cell r="G133">
            <v>125283727.73</v>
          </cell>
        </row>
        <row r="134">
          <cell r="B134" t="str">
            <v>1.1.4.01.04.02.0.99999</v>
          </cell>
          <cell r="G134">
            <v>125283727.73</v>
          </cell>
        </row>
        <row r="135">
          <cell r="B135" t="str">
            <v>1.1.4.01.99.</v>
          </cell>
          <cell r="G135">
            <v>12512430.789999999</v>
          </cell>
        </row>
        <row r="136">
          <cell r="B136" t="str">
            <v>1.1.4.01.99.01.</v>
          </cell>
          <cell r="G136">
            <v>2206907.86</v>
          </cell>
        </row>
        <row r="137">
          <cell r="B137" t="str">
            <v>1.1.4.01.99.01.0.</v>
          </cell>
          <cell r="G137">
            <v>2206907.86</v>
          </cell>
        </row>
        <row r="138">
          <cell r="B138" t="str">
            <v>1.1.4.01.99.01.0.99999</v>
          </cell>
          <cell r="G138">
            <v>2206907.86</v>
          </cell>
        </row>
        <row r="139">
          <cell r="B139" t="str">
            <v>1.1.4.01.99.02.</v>
          </cell>
          <cell r="G139">
            <v>675000</v>
          </cell>
        </row>
        <row r="140">
          <cell r="B140" t="str">
            <v>1.1.4.01.99.02.0.</v>
          </cell>
          <cell r="G140">
            <v>675000</v>
          </cell>
        </row>
        <row r="141">
          <cell r="B141" t="str">
            <v>1.1.4.01.99.02.0.99999</v>
          </cell>
          <cell r="G141">
            <v>675000</v>
          </cell>
        </row>
        <row r="142">
          <cell r="B142" t="str">
            <v>1.1.4.01.99.03.</v>
          </cell>
          <cell r="G142">
            <v>2645315.9</v>
          </cell>
        </row>
        <row r="143">
          <cell r="B143" t="str">
            <v>1.1.4.01.99.03.0.</v>
          </cell>
          <cell r="G143">
            <v>2645315.9</v>
          </cell>
        </row>
        <row r="144">
          <cell r="B144" t="str">
            <v>1.1.4.01.99.03.0.99999</v>
          </cell>
          <cell r="G144">
            <v>2645315.9</v>
          </cell>
        </row>
        <row r="145">
          <cell r="B145" t="str">
            <v>1.1.4.01.99.04.</v>
          </cell>
          <cell r="G145">
            <v>1994378.35</v>
          </cell>
        </row>
        <row r="146">
          <cell r="B146" t="str">
            <v>1.1.4.01.99.04.0.</v>
          </cell>
          <cell r="G146">
            <v>1994378.35</v>
          </cell>
        </row>
        <row r="147">
          <cell r="B147" t="str">
            <v>1.1.4.01.99.04.0.99999</v>
          </cell>
          <cell r="G147">
            <v>1994378.35</v>
          </cell>
        </row>
        <row r="148">
          <cell r="B148" t="str">
            <v>1.1.4.01.99.05.</v>
          </cell>
          <cell r="G148">
            <v>2180234.46</v>
          </cell>
        </row>
        <row r="149">
          <cell r="B149" t="str">
            <v>1.1.4.01.99.05.0.</v>
          </cell>
          <cell r="G149">
            <v>2180234.46</v>
          </cell>
        </row>
        <row r="150">
          <cell r="B150" t="str">
            <v>1.1.4.01.99.05.0.99999</v>
          </cell>
          <cell r="G150">
            <v>2180234.46</v>
          </cell>
        </row>
        <row r="151">
          <cell r="B151" t="str">
            <v>1.1.4.01.99.06.</v>
          </cell>
          <cell r="G151">
            <v>2056904.22</v>
          </cell>
        </row>
        <row r="152">
          <cell r="B152" t="str">
            <v>1.1.4.01.99.06.0.</v>
          </cell>
          <cell r="G152">
            <v>2056904.22</v>
          </cell>
        </row>
        <row r="153">
          <cell r="B153" t="str">
            <v>1.1.4.01.99.06.0.99999</v>
          </cell>
          <cell r="G153">
            <v>2056904.22</v>
          </cell>
        </row>
        <row r="154">
          <cell r="B154" t="str">
            <v>1.1.4.01.99.99.</v>
          </cell>
          <cell r="G154">
            <v>753690</v>
          </cell>
        </row>
        <row r="155">
          <cell r="B155" t="str">
            <v>1.1.4.01.99.99.0.</v>
          </cell>
          <cell r="G155">
            <v>753690</v>
          </cell>
        </row>
        <row r="156">
          <cell r="B156" t="str">
            <v>1.1.4.01.99.99.0.99999</v>
          </cell>
          <cell r="G156">
            <v>753690</v>
          </cell>
        </row>
        <row r="157">
          <cell r="B157" t="str">
            <v>1.1.9.</v>
          </cell>
          <cell r="G157">
            <v>14526974.4</v>
          </cell>
        </row>
        <row r="158">
          <cell r="B158" t="str">
            <v>1.1.9.01.</v>
          </cell>
          <cell r="G158">
            <v>14526974.4</v>
          </cell>
        </row>
        <row r="159">
          <cell r="B159" t="str">
            <v>1.1.9.01.01.</v>
          </cell>
          <cell r="G159">
            <v>14526974.4</v>
          </cell>
        </row>
        <row r="160">
          <cell r="B160" t="str">
            <v>1.1.9.01.01.01.</v>
          </cell>
          <cell r="G160">
            <v>14526974.4</v>
          </cell>
        </row>
        <row r="161">
          <cell r="B161" t="str">
            <v>1.1.9.01.01.01.0.</v>
          </cell>
          <cell r="G161">
            <v>14526974.4</v>
          </cell>
        </row>
        <row r="162">
          <cell r="B162" t="str">
            <v>1.1.9.01.01.01.0.99999</v>
          </cell>
          <cell r="G162">
            <v>14526974.4</v>
          </cell>
        </row>
        <row r="163">
          <cell r="B163" t="str">
            <v>1.2.</v>
          </cell>
          <cell r="G163">
            <v>162988501449.81</v>
          </cell>
        </row>
        <row r="164">
          <cell r="B164" t="str">
            <v>1.2.5.</v>
          </cell>
          <cell r="G164">
            <v>162988501449.81</v>
          </cell>
        </row>
        <row r="165">
          <cell r="B165" t="str">
            <v>1.2.5.01.</v>
          </cell>
          <cell r="G165">
            <v>2142944930.0999999</v>
          </cell>
        </row>
        <row r="166">
          <cell r="B166" t="str">
            <v>1.2.5.01.02.</v>
          </cell>
          <cell r="G166">
            <v>1253100369.77</v>
          </cell>
        </row>
        <row r="167">
          <cell r="B167" t="str">
            <v>1.2.5.01.02.01.</v>
          </cell>
          <cell r="G167">
            <v>438558517.06999999</v>
          </cell>
        </row>
        <row r="168">
          <cell r="B168" t="str">
            <v>1.2.5.01.02.01.1.</v>
          </cell>
          <cell r="G168">
            <v>258127776.78999999</v>
          </cell>
        </row>
        <row r="169">
          <cell r="B169" t="str">
            <v>1.2.5.01.02.01.1.99999</v>
          </cell>
          <cell r="G169">
            <v>258127776.78999999</v>
          </cell>
        </row>
        <row r="170">
          <cell r="B170" t="str">
            <v>1.2.5.01.02.01.3.</v>
          </cell>
          <cell r="G170">
            <v>-10292759.720000001</v>
          </cell>
        </row>
        <row r="171">
          <cell r="B171" t="str">
            <v>1.2.5.01.02.01.3.99999</v>
          </cell>
          <cell r="G171">
            <v>-10292759.720000001</v>
          </cell>
        </row>
        <row r="172">
          <cell r="B172" t="str">
            <v>1.2.5.01.02.01.6.</v>
          </cell>
          <cell r="G172">
            <v>190723500</v>
          </cell>
        </row>
        <row r="173">
          <cell r="B173" t="str">
            <v>1.2.5.01.02.01.6.99999</v>
          </cell>
          <cell r="G173">
            <v>190723500</v>
          </cell>
        </row>
        <row r="174">
          <cell r="B174" t="str">
            <v>1.2.5.01.02.05.</v>
          </cell>
          <cell r="G174">
            <v>302283741.30000001</v>
          </cell>
        </row>
        <row r="175">
          <cell r="B175" t="str">
            <v>1.2.5.01.02.05.1.</v>
          </cell>
          <cell r="G175">
            <v>198576095.40000001</v>
          </cell>
        </row>
        <row r="176">
          <cell r="B176" t="str">
            <v>1.2.5.01.02.05.1.99999</v>
          </cell>
          <cell r="G176">
            <v>198576095.40000001</v>
          </cell>
        </row>
        <row r="177">
          <cell r="B177" t="str">
            <v>1.2.5.01.02.05.3.</v>
          </cell>
          <cell r="G177">
            <v>-7695154.0999999996</v>
          </cell>
        </row>
        <row r="178">
          <cell r="B178" t="str">
            <v>1.2.5.01.02.05.3.99999</v>
          </cell>
          <cell r="G178">
            <v>-7695154.0999999996</v>
          </cell>
        </row>
        <row r="179">
          <cell r="B179" t="str">
            <v>1.2.5.01.02.05.5.</v>
          </cell>
          <cell r="G179">
            <v>5570150</v>
          </cell>
        </row>
        <row r="180">
          <cell r="B180" t="str">
            <v>1.2.5.01.02.05.5.99999</v>
          </cell>
          <cell r="G180">
            <v>5570150</v>
          </cell>
        </row>
        <row r="181">
          <cell r="B181" t="str">
            <v>1.2.5.01.02.05.6.</v>
          </cell>
          <cell r="G181">
            <v>105832650</v>
          </cell>
        </row>
        <row r="182">
          <cell r="B182" t="str">
            <v>1.2.5.01.02.05.6.99999</v>
          </cell>
          <cell r="G182">
            <v>105832650</v>
          </cell>
        </row>
        <row r="183">
          <cell r="B183" t="str">
            <v>1.2.5.01.02.99.</v>
          </cell>
          <cell r="G183">
            <v>512258111.39999998</v>
          </cell>
        </row>
        <row r="184">
          <cell r="B184" t="str">
            <v>1.2.5.01.02.99.1.</v>
          </cell>
          <cell r="G184">
            <v>362322050.91000003</v>
          </cell>
        </row>
        <row r="185">
          <cell r="B185" t="str">
            <v>1.2.5.01.02.99.1.99999</v>
          </cell>
          <cell r="G185">
            <v>362322050.91000003</v>
          </cell>
        </row>
        <row r="186">
          <cell r="B186" t="str">
            <v>1.2.5.01.02.99.3.</v>
          </cell>
          <cell r="G186">
            <v>-11521139.51</v>
          </cell>
        </row>
        <row r="187">
          <cell r="B187" t="str">
            <v>1.2.5.01.02.99.3.99999</v>
          </cell>
          <cell r="G187">
            <v>-11521139.51</v>
          </cell>
        </row>
        <row r="188">
          <cell r="B188" t="str">
            <v>1.2.5.01.02.99.6.</v>
          </cell>
          <cell r="G188">
            <v>161457200</v>
          </cell>
        </row>
        <row r="189">
          <cell r="B189" t="str">
            <v>1.2.5.01.02.99.6.99999</v>
          </cell>
          <cell r="G189">
            <v>161457200</v>
          </cell>
        </row>
        <row r="190">
          <cell r="B190" t="str">
            <v>1.2.5.01.03.</v>
          </cell>
          <cell r="G190">
            <v>763674931.36000001</v>
          </cell>
        </row>
        <row r="191">
          <cell r="B191" t="str">
            <v>1.2.5.01.03.01.</v>
          </cell>
          <cell r="G191">
            <v>732326789.25999999</v>
          </cell>
        </row>
        <row r="192">
          <cell r="B192" t="str">
            <v>1.2.5.01.03.01.1.</v>
          </cell>
          <cell r="G192">
            <v>1997638163.9000001</v>
          </cell>
        </row>
        <row r="193">
          <cell r="B193" t="str">
            <v>1.2.5.01.03.01.1.99999</v>
          </cell>
          <cell r="G193">
            <v>1997638163.9000001</v>
          </cell>
        </row>
        <row r="194">
          <cell r="B194" t="str">
            <v>1.2.5.01.03.01.3.</v>
          </cell>
          <cell r="G194">
            <v>-1265311374.6400001</v>
          </cell>
        </row>
        <row r="195">
          <cell r="B195" t="str">
            <v>1.2.5.01.03.01.3.99999</v>
          </cell>
          <cell r="G195">
            <v>-1265311374.6400001</v>
          </cell>
        </row>
        <row r="196">
          <cell r="B196" t="str">
            <v>1.2.5.01.03.03.</v>
          </cell>
          <cell r="G196">
            <v>3442394.12</v>
          </cell>
        </row>
        <row r="197">
          <cell r="B197" t="str">
            <v>1.2.5.01.03.03.1.</v>
          </cell>
          <cell r="G197">
            <v>5189684.8</v>
          </cell>
        </row>
        <row r="198">
          <cell r="B198" t="str">
            <v>1.2.5.01.03.03.1.99999</v>
          </cell>
          <cell r="G198">
            <v>5189684.8</v>
          </cell>
        </row>
        <row r="199">
          <cell r="B199" t="str">
            <v>1.2.5.01.03.03.3.</v>
          </cell>
          <cell r="G199">
            <v>-1747290.68</v>
          </cell>
        </row>
        <row r="200">
          <cell r="B200" t="str">
            <v>1.2.5.01.03.03.3.99999</v>
          </cell>
          <cell r="G200">
            <v>-1747290.68</v>
          </cell>
        </row>
        <row r="201">
          <cell r="B201" t="str">
            <v>1.2.5.01.03.06.</v>
          </cell>
          <cell r="G201">
            <v>178107.62</v>
          </cell>
        </row>
        <row r="202">
          <cell r="B202" t="str">
            <v>1.2.5.01.03.06.1.</v>
          </cell>
          <cell r="G202">
            <v>280058</v>
          </cell>
        </row>
        <row r="203">
          <cell r="B203" t="str">
            <v>1.2.5.01.03.06.1.99999</v>
          </cell>
          <cell r="G203">
            <v>280058</v>
          </cell>
        </row>
        <row r="204">
          <cell r="B204" t="str">
            <v>1.2.5.01.03.06.3.</v>
          </cell>
          <cell r="G204">
            <v>-101950.38</v>
          </cell>
        </row>
        <row r="205">
          <cell r="B205" t="str">
            <v>1.2.5.01.03.06.3.99999</v>
          </cell>
          <cell r="G205">
            <v>-101950.38</v>
          </cell>
        </row>
        <row r="206">
          <cell r="B206" t="str">
            <v>1.2.5.01.03.08.</v>
          </cell>
          <cell r="G206">
            <v>842032.29</v>
          </cell>
        </row>
        <row r="207">
          <cell r="B207" t="str">
            <v>1.2.5.01.03.08.1.</v>
          </cell>
          <cell r="G207">
            <v>6734898.7300000004</v>
          </cell>
        </row>
        <row r="208">
          <cell r="B208" t="str">
            <v>1.2.5.01.03.08.1.99999</v>
          </cell>
          <cell r="G208">
            <v>6734898.7300000004</v>
          </cell>
        </row>
        <row r="209">
          <cell r="B209" t="str">
            <v>1.2.5.01.03.08.3.</v>
          </cell>
          <cell r="G209">
            <v>-5892866.4400000004</v>
          </cell>
        </row>
        <row r="210">
          <cell r="B210" t="str">
            <v>1.2.5.01.03.08.3.99999</v>
          </cell>
          <cell r="G210">
            <v>-5892866.4400000004</v>
          </cell>
        </row>
        <row r="211">
          <cell r="B211" t="str">
            <v>1.2.5.01.03.09.</v>
          </cell>
          <cell r="G211">
            <v>5460719.0700000003</v>
          </cell>
        </row>
        <row r="212">
          <cell r="B212" t="str">
            <v>1.2.5.01.03.09.1.</v>
          </cell>
          <cell r="G212">
            <v>7392803</v>
          </cell>
        </row>
        <row r="213">
          <cell r="B213" t="str">
            <v>1.2.5.01.03.09.1.99999</v>
          </cell>
          <cell r="G213">
            <v>7392803</v>
          </cell>
        </row>
        <row r="214">
          <cell r="B214" t="str">
            <v>1.2.5.01.03.09.3.</v>
          </cell>
          <cell r="G214">
            <v>-1932083.93</v>
          </cell>
        </row>
        <row r="215">
          <cell r="B215" t="str">
            <v>1.2.5.01.03.09.3.99999</v>
          </cell>
          <cell r="G215">
            <v>-1932083.93</v>
          </cell>
        </row>
        <row r="216">
          <cell r="B216" t="str">
            <v>1.2.5.01.03.99.</v>
          </cell>
          <cell r="G216">
            <v>21424889</v>
          </cell>
        </row>
        <row r="217">
          <cell r="B217" t="str">
            <v>1.2.5.01.03.99.1.</v>
          </cell>
          <cell r="G217">
            <v>34343856.07</v>
          </cell>
        </row>
        <row r="218">
          <cell r="B218" t="str">
            <v>1.2.5.01.03.99.1.99999</v>
          </cell>
          <cell r="G218">
            <v>34343856.07</v>
          </cell>
        </row>
        <row r="219">
          <cell r="B219" t="str">
            <v>1.2.5.01.03.99.3.</v>
          </cell>
          <cell r="G219">
            <v>-12918967.07</v>
          </cell>
        </row>
        <row r="220">
          <cell r="B220" t="str">
            <v>1.2.5.01.03.99.3.99999</v>
          </cell>
          <cell r="G220">
            <v>-12918967.07</v>
          </cell>
        </row>
        <row r="221">
          <cell r="B221" t="str">
            <v>1.2.5.01.04.</v>
          </cell>
          <cell r="G221">
            <v>33629447.219999999</v>
          </cell>
        </row>
        <row r="222">
          <cell r="B222" t="str">
            <v>1.2.5.01.04.01.</v>
          </cell>
          <cell r="G222">
            <v>1293830</v>
          </cell>
        </row>
        <row r="223">
          <cell r="B223" t="str">
            <v>1.2.5.01.04.01.1.</v>
          </cell>
          <cell r="G223">
            <v>10870894</v>
          </cell>
        </row>
        <row r="224">
          <cell r="B224" t="str">
            <v>1.2.5.01.04.01.1.99999</v>
          </cell>
          <cell r="G224">
            <v>10870894</v>
          </cell>
        </row>
        <row r="225">
          <cell r="B225" t="str">
            <v>1.2.5.01.04.01.3.</v>
          </cell>
          <cell r="G225">
            <v>-9577064</v>
          </cell>
        </row>
        <row r="226">
          <cell r="B226" t="str">
            <v>1.2.5.01.04.01.3.99999</v>
          </cell>
          <cell r="G226">
            <v>-9577064</v>
          </cell>
        </row>
        <row r="227">
          <cell r="B227" t="str">
            <v>1.2.5.01.04.02.</v>
          </cell>
          <cell r="G227">
            <v>31724416.920000002</v>
          </cell>
        </row>
        <row r="228">
          <cell r="B228" t="str">
            <v>1.2.5.01.04.02.1.</v>
          </cell>
          <cell r="G228">
            <v>159744469.75</v>
          </cell>
        </row>
        <row r="229">
          <cell r="B229" t="str">
            <v>1.2.5.01.04.02.1.99999</v>
          </cell>
          <cell r="G229">
            <v>159744469.75</v>
          </cell>
        </row>
        <row r="230">
          <cell r="B230" t="str">
            <v>1.2.5.01.04.02.3.</v>
          </cell>
          <cell r="G230">
            <v>-128020052.83</v>
          </cell>
        </row>
        <row r="231">
          <cell r="B231" t="str">
            <v>1.2.5.01.04.02.3.99999</v>
          </cell>
          <cell r="G231">
            <v>-128020052.83</v>
          </cell>
        </row>
        <row r="232">
          <cell r="B232" t="str">
            <v>1.2.5.01.04.99.</v>
          </cell>
          <cell r="G232">
            <v>611200.30000000005</v>
          </cell>
        </row>
        <row r="233">
          <cell r="B233" t="str">
            <v>1.2.5.01.04.99.1.</v>
          </cell>
          <cell r="G233">
            <v>685458.25</v>
          </cell>
        </row>
        <row r="234">
          <cell r="B234" t="str">
            <v>1.2.5.01.04.99.1.99999</v>
          </cell>
          <cell r="G234">
            <v>685458.25</v>
          </cell>
        </row>
        <row r="235">
          <cell r="B235" t="str">
            <v>1.2.5.01.04.99.3.</v>
          </cell>
          <cell r="G235">
            <v>-74257.95</v>
          </cell>
        </row>
        <row r="236">
          <cell r="B236" t="str">
            <v>1.2.5.01.04.99.3.99999</v>
          </cell>
          <cell r="G236">
            <v>-74257.95</v>
          </cell>
        </row>
        <row r="237">
          <cell r="B237" t="str">
            <v>1.2.5.01.05.</v>
          </cell>
          <cell r="G237">
            <v>18301873.07</v>
          </cell>
        </row>
        <row r="238">
          <cell r="B238" t="str">
            <v>1.2.5.01.05.01.</v>
          </cell>
          <cell r="G238">
            <v>610991.89</v>
          </cell>
        </row>
        <row r="239">
          <cell r="B239" t="str">
            <v>1.2.5.01.05.01.1.</v>
          </cell>
          <cell r="G239">
            <v>803325.36</v>
          </cell>
        </row>
        <row r="240">
          <cell r="B240" t="str">
            <v>1.2.5.01.05.01.1.99999</v>
          </cell>
          <cell r="G240">
            <v>803325.36</v>
          </cell>
        </row>
        <row r="241">
          <cell r="B241" t="str">
            <v>1.2.5.01.05.01.3.</v>
          </cell>
          <cell r="G241">
            <v>-192333.47</v>
          </cell>
        </row>
        <row r="242">
          <cell r="B242" t="str">
            <v>1.2.5.01.05.01.3.99999</v>
          </cell>
          <cell r="G242">
            <v>-192333.47</v>
          </cell>
        </row>
        <row r="243">
          <cell r="B243" t="str">
            <v>1.2.5.01.05.02.</v>
          </cell>
          <cell r="G243">
            <v>685420.47</v>
          </cell>
        </row>
        <row r="244">
          <cell r="B244" t="str">
            <v>1.2.5.01.05.02.1.</v>
          </cell>
          <cell r="G244">
            <v>3458113.3</v>
          </cell>
        </row>
        <row r="245">
          <cell r="B245" t="str">
            <v>1.2.5.01.05.02.1.99999</v>
          </cell>
          <cell r="G245">
            <v>3458113.3</v>
          </cell>
        </row>
        <row r="246">
          <cell r="B246" t="str">
            <v>1.2.5.01.05.02.3.</v>
          </cell>
          <cell r="G246">
            <v>-2772692.83</v>
          </cell>
        </row>
        <row r="247">
          <cell r="B247" t="str">
            <v>1.2.5.01.05.02.3.99999</v>
          </cell>
          <cell r="G247">
            <v>-2772692.83</v>
          </cell>
        </row>
        <row r="248">
          <cell r="B248" t="str">
            <v>1.2.5.01.05.04.</v>
          </cell>
          <cell r="G248">
            <v>12098579.880000001</v>
          </cell>
        </row>
        <row r="249">
          <cell r="B249" t="str">
            <v>1.2.5.01.05.04.1.</v>
          </cell>
          <cell r="G249">
            <v>22576099.77</v>
          </cell>
        </row>
        <row r="250">
          <cell r="B250" t="str">
            <v>1.2.5.01.05.04.1.99999</v>
          </cell>
          <cell r="G250">
            <v>22576099.77</v>
          </cell>
        </row>
        <row r="251">
          <cell r="B251" t="str">
            <v>1.2.5.01.05.04.3.</v>
          </cell>
          <cell r="G251">
            <v>-10477519.890000001</v>
          </cell>
        </row>
        <row r="252">
          <cell r="B252" t="str">
            <v>1.2.5.01.05.04.3.99999</v>
          </cell>
          <cell r="G252">
            <v>-10477519.890000001</v>
          </cell>
        </row>
        <row r="253">
          <cell r="B253" t="str">
            <v>1.2.5.01.05.99.</v>
          </cell>
          <cell r="G253">
            <v>4906880.83</v>
          </cell>
        </row>
        <row r="254">
          <cell r="B254" t="str">
            <v>1.2.5.01.05.99.1.</v>
          </cell>
          <cell r="G254">
            <v>5304736</v>
          </cell>
        </row>
        <row r="255">
          <cell r="B255" t="str">
            <v>1.2.5.01.05.99.1.99999</v>
          </cell>
          <cell r="G255">
            <v>5304736</v>
          </cell>
        </row>
        <row r="256">
          <cell r="B256" t="str">
            <v>1.2.5.01.05.99.3.</v>
          </cell>
          <cell r="G256">
            <v>-397855.17</v>
          </cell>
        </row>
        <row r="257">
          <cell r="B257" t="str">
            <v>1.2.5.01.05.99.3.99999</v>
          </cell>
          <cell r="G257">
            <v>-397855.17</v>
          </cell>
        </row>
        <row r="258">
          <cell r="B258" t="str">
            <v>1.2.5.01.06.</v>
          </cell>
          <cell r="G258">
            <v>33514112.559999999</v>
          </cell>
        </row>
        <row r="259">
          <cell r="B259" t="str">
            <v>1.2.5.01.06.01.</v>
          </cell>
          <cell r="G259">
            <v>6040094.1799999997</v>
          </cell>
        </row>
        <row r="260">
          <cell r="B260" t="str">
            <v>1.2.5.01.06.01.1.</v>
          </cell>
          <cell r="G260">
            <v>17697935.27</v>
          </cell>
        </row>
        <row r="261">
          <cell r="B261" t="str">
            <v>1.2.5.01.06.01.1.99999</v>
          </cell>
          <cell r="G261">
            <v>17697935.27</v>
          </cell>
        </row>
        <row r="262">
          <cell r="B262" t="str">
            <v>1.2.5.01.06.01.3.</v>
          </cell>
          <cell r="G262">
            <v>-11657841.09</v>
          </cell>
        </row>
        <row r="263">
          <cell r="B263" t="str">
            <v>1.2.5.01.06.01.3.99999</v>
          </cell>
          <cell r="G263">
            <v>-11657841.09</v>
          </cell>
        </row>
        <row r="264">
          <cell r="B264" t="str">
            <v>1.2.5.01.06.02.</v>
          </cell>
          <cell r="G264">
            <v>8029126.5300000003</v>
          </cell>
        </row>
        <row r="265">
          <cell r="B265" t="str">
            <v>1.2.5.01.06.02.1.</v>
          </cell>
          <cell r="G265">
            <v>14996167.369999999</v>
          </cell>
        </row>
        <row r="266">
          <cell r="B266" t="str">
            <v>1.2.5.01.06.02.1.99999</v>
          </cell>
          <cell r="G266">
            <v>14996167.369999999</v>
          </cell>
        </row>
        <row r="267">
          <cell r="B267" t="str">
            <v>1.2.5.01.06.02.3.</v>
          </cell>
          <cell r="G267">
            <v>-6967040.8399999999</v>
          </cell>
        </row>
        <row r="268">
          <cell r="B268" t="str">
            <v>1.2.5.01.06.02.3.99999</v>
          </cell>
          <cell r="G268">
            <v>-6967040.8399999999</v>
          </cell>
        </row>
        <row r="269">
          <cell r="B269" t="str">
            <v>1.2.5.01.06.03.</v>
          </cell>
          <cell r="G269">
            <v>4993960.76</v>
          </cell>
        </row>
        <row r="270">
          <cell r="B270" t="str">
            <v>1.2.5.01.06.03.1.</v>
          </cell>
          <cell r="G270">
            <v>10068672.92</v>
          </cell>
        </row>
        <row r="271">
          <cell r="B271" t="str">
            <v>1.2.5.01.06.03.1.99999</v>
          </cell>
          <cell r="G271">
            <v>10068672.92</v>
          </cell>
        </row>
        <row r="272">
          <cell r="B272" t="str">
            <v>1.2.5.01.06.03.3.</v>
          </cell>
          <cell r="G272">
            <v>-5074712.16</v>
          </cell>
        </row>
        <row r="273">
          <cell r="B273" t="str">
            <v>1.2.5.01.06.03.3.99999</v>
          </cell>
          <cell r="G273">
            <v>-5074712.16</v>
          </cell>
        </row>
        <row r="274">
          <cell r="B274" t="str">
            <v>1.2.5.01.06.05.</v>
          </cell>
          <cell r="G274">
            <v>10373789.800000001</v>
          </cell>
        </row>
        <row r="275">
          <cell r="B275" t="str">
            <v>1.2.5.01.06.05.1.</v>
          </cell>
          <cell r="G275">
            <v>19490955</v>
          </cell>
        </row>
        <row r="276">
          <cell r="B276" t="str">
            <v>1.2.5.01.06.05.1.99999</v>
          </cell>
          <cell r="G276">
            <v>19490955</v>
          </cell>
        </row>
        <row r="277">
          <cell r="B277" t="str">
            <v>1.2.5.01.06.05.3.</v>
          </cell>
          <cell r="G277">
            <v>-9117165.1999999993</v>
          </cell>
        </row>
        <row r="278">
          <cell r="B278" t="str">
            <v>1.2.5.01.06.05.3.99999</v>
          </cell>
          <cell r="G278">
            <v>-9117165.1999999993</v>
          </cell>
        </row>
        <row r="279">
          <cell r="B279" t="str">
            <v>1.2.5.01.06.99.</v>
          </cell>
          <cell r="G279">
            <v>4077141.29</v>
          </cell>
        </row>
        <row r="280">
          <cell r="B280" t="str">
            <v>1.2.5.01.06.99.1.</v>
          </cell>
          <cell r="G280">
            <v>8129156.3399999999</v>
          </cell>
        </row>
        <row r="281">
          <cell r="B281" t="str">
            <v>1.2.5.01.06.99.1.99999</v>
          </cell>
          <cell r="G281">
            <v>8129156.3399999999</v>
          </cell>
        </row>
        <row r="282">
          <cell r="B282" t="str">
            <v>1.2.5.01.06.99.3.</v>
          </cell>
          <cell r="G282">
            <v>-4052015.05</v>
          </cell>
        </row>
        <row r="283">
          <cell r="B283" t="str">
            <v>1.2.5.01.06.99.3.99999</v>
          </cell>
          <cell r="G283">
            <v>-4052015.05</v>
          </cell>
        </row>
        <row r="284">
          <cell r="B284" t="str">
            <v>1.2.5.01.07.</v>
          </cell>
          <cell r="G284">
            <v>23994593.609999999</v>
          </cell>
        </row>
        <row r="285">
          <cell r="B285" t="str">
            <v>1.2.5.01.07.01.</v>
          </cell>
          <cell r="G285">
            <v>14738164.189999999</v>
          </cell>
        </row>
        <row r="286">
          <cell r="B286" t="str">
            <v>1.2.5.01.07.01.1.</v>
          </cell>
          <cell r="G286">
            <v>62424668.5</v>
          </cell>
        </row>
        <row r="287">
          <cell r="B287" t="str">
            <v>1.2.5.01.07.01.1.99999</v>
          </cell>
          <cell r="G287">
            <v>62424668.5</v>
          </cell>
        </row>
        <row r="288">
          <cell r="B288" t="str">
            <v>1.2.5.01.07.01.3.</v>
          </cell>
          <cell r="G288">
            <v>-47686504.310000002</v>
          </cell>
        </row>
        <row r="289">
          <cell r="B289" t="str">
            <v>1.2.5.01.07.01.3.99999</v>
          </cell>
          <cell r="G289">
            <v>-47686504.310000002</v>
          </cell>
        </row>
        <row r="290">
          <cell r="B290" t="str">
            <v>1.2.5.01.07.02.</v>
          </cell>
          <cell r="G290">
            <v>3991407.46</v>
          </cell>
        </row>
        <row r="291">
          <cell r="B291" t="str">
            <v>1.2.5.01.07.02.1.</v>
          </cell>
          <cell r="G291">
            <v>18223755.879999999</v>
          </cell>
        </row>
        <row r="292">
          <cell r="B292" t="str">
            <v>1.2.5.01.07.02.1.99999</v>
          </cell>
          <cell r="G292">
            <v>18223755.879999999</v>
          </cell>
        </row>
        <row r="293">
          <cell r="B293" t="str">
            <v>1.2.5.01.07.02.3.</v>
          </cell>
          <cell r="G293">
            <v>-14232348.42</v>
          </cell>
        </row>
        <row r="294">
          <cell r="B294" t="str">
            <v>1.2.5.01.07.02.3.99999</v>
          </cell>
          <cell r="G294">
            <v>-14232348.42</v>
          </cell>
        </row>
        <row r="295">
          <cell r="B295" t="str">
            <v>1.2.5.01.07.04.</v>
          </cell>
          <cell r="G295">
            <v>2130954</v>
          </cell>
        </row>
        <row r="296">
          <cell r="B296" t="str">
            <v>1.2.5.01.07.04.1.</v>
          </cell>
          <cell r="G296">
            <v>8849612.7400000002</v>
          </cell>
        </row>
        <row r="297">
          <cell r="B297" t="str">
            <v>1.2.5.01.07.04.1.99999</v>
          </cell>
          <cell r="G297">
            <v>8849612.7400000002</v>
          </cell>
        </row>
        <row r="298">
          <cell r="B298" t="str">
            <v>1.2.5.01.07.04.3.</v>
          </cell>
          <cell r="G298">
            <v>-6718658.7400000002</v>
          </cell>
        </row>
        <row r="299">
          <cell r="B299" t="str">
            <v>1.2.5.01.07.04.3.99999</v>
          </cell>
          <cell r="G299">
            <v>-6718658.7400000002</v>
          </cell>
        </row>
        <row r="300">
          <cell r="B300" t="str">
            <v>1.2.5.01.07.05.</v>
          </cell>
          <cell r="G300">
            <v>149430.35</v>
          </cell>
        </row>
        <row r="301">
          <cell r="B301" t="str">
            <v>1.2.5.01.07.05.1.</v>
          </cell>
          <cell r="G301">
            <v>1260960.6499999999</v>
          </cell>
        </row>
        <row r="302">
          <cell r="B302" t="str">
            <v>1.2.5.01.07.05.1.99999</v>
          </cell>
          <cell r="G302">
            <v>1260960.6499999999</v>
          </cell>
        </row>
        <row r="303">
          <cell r="B303" t="str">
            <v>1.2.5.01.07.05.3.</v>
          </cell>
          <cell r="G303">
            <v>-1111530.3</v>
          </cell>
        </row>
        <row r="304">
          <cell r="B304" t="str">
            <v>1.2.5.01.07.05.3.99999</v>
          </cell>
          <cell r="G304">
            <v>-1111530.3</v>
          </cell>
        </row>
        <row r="305">
          <cell r="B305" t="str">
            <v>1.2.5.01.07.99.</v>
          </cell>
          <cell r="G305">
            <v>2984637.61</v>
          </cell>
        </row>
        <row r="306">
          <cell r="B306" t="str">
            <v>1.2.5.01.07.99.1.</v>
          </cell>
          <cell r="G306">
            <v>8565461.8399999999</v>
          </cell>
        </row>
        <row r="307">
          <cell r="B307" t="str">
            <v>1.2.5.01.07.99.1.99999</v>
          </cell>
          <cell r="G307">
            <v>8565461.8399999999</v>
          </cell>
        </row>
        <row r="308">
          <cell r="B308" t="str">
            <v>1.2.5.01.07.99.3.</v>
          </cell>
          <cell r="G308">
            <v>-5580824.2300000004</v>
          </cell>
        </row>
        <row r="309">
          <cell r="B309" t="str">
            <v>1.2.5.01.07.99.3.99999</v>
          </cell>
          <cell r="G309">
            <v>-5580824.2300000004</v>
          </cell>
        </row>
        <row r="310">
          <cell r="B310" t="str">
            <v>1.2.5.01.09.</v>
          </cell>
          <cell r="G310">
            <v>12633214.119999999</v>
          </cell>
        </row>
        <row r="311">
          <cell r="B311" t="str">
            <v>1.2.5.01.09.05.</v>
          </cell>
          <cell r="G311">
            <v>12633214.119999999</v>
          </cell>
        </row>
        <row r="312">
          <cell r="B312" t="str">
            <v>1.2.5.01.09.05.1.</v>
          </cell>
          <cell r="G312">
            <v>12633214.119999999</v>
          </cell>
        </row>
        <row r="313">
          <cell r="B313" t="str">
            <v>1.2.5.01.09.05.1.99999</v>
          </cell>
          <cell r="G313">
            <v>12633214.119999999</v>
          </cell>
        </row>
        <row r="314">
          <cell r="B314" t="str">
            <v>1.2.5.01.10.</v>
          </cell>
          <cell r="G314">
            <v>1753906.87</v>
          </cell>
        </row>
        <row r="315">
          <cell r="B315" t="str">
            <v>1.2.5.01.10.01.</v>
          </cell>
          <cell r="G315">
            <v>1410561.79</v>
          </cell>
        </row>
        <row r="316">
          <cell r="B316" t="str">
            <v>1.2.5.01.10.01.1.</v>
          </cell>
          <cell r="G316">
            <v>1560632</v>
          </cell>
        </row>
        <row r="317">
          <cell r="B317" t="str">
            <v>1.2.5.01.10.01.1.99999</v>
          </cell>
          <cell r="G317">
            <v>1560632</v>
          </cell>
        </row>
        <row r="318">
          <cell r="B318" t="str">
            <v>1.2.5.01.10.01.3.</v>
          </cell>
          <cell r="G318">
            <v>-150070.21</v>
          </cell>
        </row>
        <row r="319">
          <cell r="B319" t="str">
            <v>1.2.5.01.10.01.3.99999</v>
          </cell>
          <cell r="G319">
            <v>-150070.21</v>
          </cell>
        </row>
        <row r="320">
          <cell r="B320" t="str">
            <v>1.2.5.01.10.03.</v>
          </cell>
          <cell r="G320">
            <v>19687.490000000002</v>
          </cell>
        </row>
        <row r="321">
          <cell r="B321" t="str">
            <v>1.2.5.01.10.03.1.</v>
          </cell>
          <cell r="G321">
            <v>225000</v>
          </cell>
        </row>
        <row r="322">
          <cell r="B322" t="str">
            <v>1.2.5.01.10.03.1.99999</v>
          </cell>
          <cell r="G322">
            <v>225000</v>
          </cell>
        </row>
        <row r="323">
          <cell r="B323" t="str">
            <v>1.2.5.01.10.03.3.</v>
          </cell>
          <cell r="G323">
            <v>-205312.51</v>
          </cell>
        </row>
        <row r="324">
          <cell r="B324" t="str">
            <v>1.2.5.01.10.03.3.99999</v>
          </cell>
          <cell r="G324">
            <v>-205312.51</v>
          </cell>
        </row>
        <row r="325">
          <cell r="B325" t="str">
            <v>1.2.5.01.10.99.</v>
          </cell>
          <cell r="G325">
            <v>323657.59000000003</v>
          </cell>
        </row>
        <row r="326">
          <cell r="B326" t="str">
            <v>1.2.5.01.10.99.1.</v>
          </cell>
          <cell r="G326">
            <v>758241.92</v>
          </cell>
        </row>
        <row r="327">
          <cell r="B327" t="str">
            <v>1.2.5.01.10.99.1.99999</v>
          </cell>
          <cell r="G327">
            <v>758241.92</v>
          </cell>
        </row>
        <row r="328">
          <cell r="B328" t="str">
            <v>1.2.5.01.10.99.3.</v>
          </cell>
          <cell r="G328">
            <v>-434584.33</v>
          </cell>
        </row>
        <row r="329">
          <cell r="B329" t="str">
            <v>1.2.5.01.10.99.3.99999</v>
          </cell>
          <cell r="G329">
            <v>-434584.33</v>
          </cell>
        </row>
        <row r="330">
          <cell r="B330" t="str">
            <v>1.2.5.01.99.</v>
          </cell>
          <cell r="G330">
            <v>2342481.52</v>
          </cell>
        </row>
        <row r="331">
          <cell r="B331" t="str">
            <v>1.2.5.01.99.02.</v>
          </cell>
          <cell r="G331">
            <v>442349.23</v>
          </cell>
        </row>
        <row r="332">
          <cell r="B332" t="str">
            <v>1.2.5.01.99.02.1.</v>
          </cell>
          <cell r="G332">
            <v>1551357.89</v>
          </cell>
        </row>
        <row r="333">
          <cell r="B333" t="str">
            <v>1.2.5.01.99.02.1.99999</v>
          </cell>
          <cell r="G333">
            <v>1551357.89</v>
          </cell>
        </row>
        <row r="334">
          <cell r="B334" t="str">
            <v>1.2.5.01.99.02.3.</v>
          </cell>
          <cell r="G334">
            <v>-1109008.6599999999</v>
          </cell>
        </row>
        <row r="335">
          <cell r="B335" t="str">
            <v>1.2.5.01.99.02.3.99999</v>
          </cell>
          <cell r="G335">
            <v>-1109008.6599999999</v>
          </cell>
        </row>
        <row r="336">
          <cell r="B336" t="str">
            <v>1.2.5.01.99.03.</v>
          </cell>
          <cell r="G336">
            <v>1900132.29</v>
          </cell>
        </row>
        <row r="337">
          <cell r="B337" t="str">
            <v>1.2.5.01.99.03.1.</v>
          </cell>
          <cell r="G337">
            <v>3870352.18</v>
          </cell>
        </row>
        <row r="338">
          <cell r="B338" t="str">
            <v>1.2.5.01.99.03.1.99999</v>
          </cell>
          <cell r="G338">
            <v>3870352.18</v>
          </cell>
        </row>
        <row r="339">
          <cell r="B339" t="str">
            <v>1.2.5.01.99.03.3.</v>
          </cell>
          <cell r="G339">
            <v>-1970219.89</v>
          </cell>
        </row>
        <row r="340">
          <cell r="B340" t="str">
            <v>1.2.5.01.99.03.3.99999</v>
          </cell>
          <cell r="G340">
            <v>-1970219.89</v>
          </cell>
        </row>
        <row r="341">
          <cell r="B341" t="str">
            <v>1.2.5.04.</v>
          </cell>
          <cell r="G341">
            <v>160765498081.76001</v>
          </cell>
        </row>
        <row r="342">
          <cell r="B342" t="str">
            <v>1.2.5.04.01.</v>
          </cell>
          <cell r="G342">
            <v>156731927507.54001</v>
          </cell>
        </row>
        <row r="343">
          <cell r="B343" t="str">
            <v>1.2.5.04.01.01.</v>
          </cell>
          <cell r="G343">
            <v>143329792712.5</v>
          </cell>
        </row>
        <row r="344">
          <cell r="B344" t="str">
            <v>1.2.5.04.01.01.1.</v>
          </cell>
          <cell r="G344">
            <v>22435224766.720001</v>
          </cell>
        </row>
        <row r="345">
          <cell r="B345" t="str">
            <v>1.2.5.04.01.01.1.99999</v>
          </cell>
          <cell r="G345">
            <v>22435224766.720001</v>
          </cell>
        </row>
        <row r="346">
          <cell r="B346" t="str">
            <v>1.2.5.04.01.01.6.</v>
          </cell>
          <cell r="G346">
            <v>120894567945.78</v>
          </cell>
        </row>
        <row r="347">
          <cell r="B347" t="str">
            <v>1.2.5.04.01.01.6.99999</v>
          </cell>
          <cell r="G347">
            <v>120894567945.78</v>
          </cell>
        </row>
        <row r="348">
          <cell r="B348" t="str">
            <v>1.2.5.04.01.03.</v>
          </cell>
          <cell r="G348">
            <v>13385469370.68</v>
          </cell>
        </row>
        <row r="349">
          <cell r="B349" t="str">
            <v>1.2.5.04.01.03.1.</v>
          </cell>
          <cell r="G349">
            <v>7882316153.8999996</v>
          </cell>
        </row>
        <row r="350">
          <cell r="B350" t="str">
            <v>1.2.5.04.01.03.1.99999</v>
          </cell>
          <cell r="G350">
            <v>7882316153.8999996</v>
          </cell>
        </row>
        <row r="351">
          <cell r="B351" t="str">
            <v>1.2.5.04.01.03.6.</v>
          </cell>
          <cell r="G351">
            <v>5503153216.7799997</v>
          </cell>
        </row>
        <row r="352">
          <cell r="B352" t="str">
            <v>1.2.5.04.01.03.6.99999</v>
          </cell>
          <cell r="G352">
            <v>5503153216.7799997</v>
          </cell>
        </row>
        <row r="353">
          <cell r="B353" t="str">
            <v>1.2.5.04.01.99.</v>
          </cell>
          <cell r="G353">
            <v>16665424.359999999</v>
          </cell>
        </row>
        <row r="354">
          <cell r="B354" t="str">
            <v>1.2.5.04.01.99.1.</v>
          </cell>
          <cell r="G354">
            <v>16665424.359999999</v>
          </cell>
        </row>
        <row r="355">
          <cell r="B355" t="str">
            <v>1.2.5.04.01.99.1.99999</v>
          </cell>
          <cell r="G355">
            <v>16665424.359999999</v>
          </cell>
        </row>
        <row r="356">
          <cell r="B356" t="str">
            <v>1.2.5.04.03.</v>
          </cell>
          <cell r="G356">
            <v>4013723664.2199998</v>
          </cell>
        </row>
        <row r="357">
          <cell r="B357" t="str">
            <v>1.2.5.04.03.01.</v>
          </cell>
          <cell r="G357">
            <v>4013723664.2199998</v>
          </cell>
        </row>
        <row r="358">
          <cell r="B358" t="str">
            <v>1.2.5.04.03.01.1.</v>
          </cell>
          <cell r="G358">
            <v>4013723664.2199998</v>
          </cell>
        </row>
        <row r="359">
          <cell r="B359" t="str">
            <v>1.2.5.04.03.01.1.99999</v>
          </cell>
          <cell r="G359">
            <v>4013723664.2199998</v>
          </cell>
        </row>
        <row r="360">
          <cell r="B360" t="str">
            <v>1.2.5.04.99.</v>
          </cell>
          <cell r="G360">
            <v>19846910</v>
          </cell>
        </row>
        <row r="361">
          <cell r="B361" t="str">
            <v>1.2.5.04.99.99.</v>
          </cell>
          <cell r="G361">
            <v>19846910</v>
          </cell>
        </row>
        <row r="362">
          <cell r="B362" t="str">
            <v>1.2.5.04.99.99.1.</v>
          </cell>
          <cell r="G362">
            <v>19846910</v>
          </cell>
        </row>
        <row r="363">
          <cell r="B363" t="str">
            <v>1.2.5.04.99.99.1.99999</v>
          </cell>
          <cell r="G363">
            <v>19846910</v>
          </cell>
        </row>
        <row r="364">
          <cell r="B364" t="str">
            <v>1.2.5.08.</v>
          </cell>
          <cell r="G364">
            <v>2477476.9</v>
          </cell>
        </row>
        <row r="365">
          <cell r="B365" t="str">
            <v>1.2.5.08.03.</v>
          </cell>
          <cell r="G365">
            <v>2477476.9</v>
          </cell>
        </row>
        <row r="366">
          <cell r="B366" t="str">
            <v>1.2.5.08.03.01.</v>
          </cell>
          <cell r="G366">
            <v>2477476.9</v>
          </cell>
        </row>
        <row r="367">
          <cell r="B367" t="str">
            <v>1.2.5.08.03.01.0.</v>
          </cell>
          <cell r="G367">
            <v>2477476.9</v>
          </cell>
        </row>
        <row r="368">
          <cell r="B368" t="str">
            <v>1.2.5.08.03.01.0.99999</v>
          </cell>
          <cell r="G368">
            <v>2477476.9</v>
          </cell>
        </row>
        <row r="369">
          <cell r="B369" t="str">
            <v>1.2.5.99.</v>
          </cell>
          <cell r="G369">
            <v>77580961.049999997</v>
          </cell>
        </row>
        <row r="370">
          <cell r="B370" t="str">
            <v>1.2.5.99.08.</v>
          </cell>
          <cell r="G370">
            <v>77580961.049999997</v>
          </cell>
        </row>
        <row r="371">
          <cell r="B371" t="str">
            <v>1.2.5.99.08.03.</v>
          </cell>
          <cell r="G371">
            <v>77580961.049999997</v>
          </cell>
        </row>
        <row r="372">
          <cell r="B372" t="str">
            <v>1.2.5.99.08.03.0.</v>
          </cell>
          <cell r="G372">
            <v>77580961.049999997</v>
          </cell>
        </row>
        <row r="373">
          <cell r="B373" t="str">
            <v>1.2.5.99.08.03.0.99999</v>
          </cell>
          <cell r="G373">
            <v>77580961.049999997</v>
          </cell>
        </row>
        <row r="374">
          <cell r="B374" t="str">
            <v>2.</v>
          </cell>
          <cell r="G374">
            <v>1829918062.21</v>
          </cell>
        </row>
        <row r="375">
          <cell r="B375" t="str">
            <v>2.1.</v>
          </cell>
          <cell r="G375">
            <v>766175183.01999998</v>
          </cell>
        </row>
        <row r="376">
          <cell r="B376" t="str">
            <v>2.1.1.</v>
          </cell>
          <cell r="G376">
            <v>110510962.33</v>
          </cell>
        </row>
        <row r="377">
          <cell r="B377" t="str">
            <v>2.1.1.01.</v>
          </cell>
          <cell r="G377">
            <v>15824450.109999999</v>
          </cell>
        </row>
        <row r="378">
          <cell r="B378" t="str">
            <v>2.1.1.01.01.</v>
          </cell>
          <cell r="G378">
            <v>9394711.1099999994</v>
          </cell>
        </row>
        <row r="379">
          <cell r="B379" t="str">
            <v>2.1.1.01.01.01.</v>
          </cell>
          <cell r="G379">
            <v>9394711.1099999994</v>
          </cell>
        </row>
        <row r="380">
          <cell r="B380" t="str">
            <v>2.1.1.01.01.01.0.</v>
          </cell>
          <cell r="G380">
            <v>9394711.1099999994</v>
          </cell>
        </row>
        <row r="381">
          <cell r="B381" t="str">
            <v>2.1.1.01.01.01.0.99999</v>
          </cell>
          <cell r="G381">
            <v>9394711.1099999994</v>
          </cell>
        </row>
        <row r="382">
          <cell r="B382" t="str">
            <v>2.1.1.01.01.02.</v>
          </cell>
          <cell r="G382">
            <v>0</v>
          </cell>
        </row>
        <row r="383">
          <cell r="B383" t="str">
            <v>2.1.1.01.01.02.0.</v>
          </cell>
          <cell r="G383">
            <v>0</v>
          </cell>
        </row>
        <row r="384">
          <cell r="B384" t="str">
            <v>2.1.1.01.01.02.0.99999</v>
          </cell>
          <cell r="G384">
            <v>0</v>
          </cell>
        </row>
        <row r="385">
          <cell r="B385" t="str">
            <v>2.1.1.01.02.</v>
          </cell>
          <cell r="G385">
            <v>2021144</v>
          </cell>
        </row>
        <row r="386">
          <cell r="B386" t="str">
            <v>2.1.1.01.02.01.</v>
          </cell>
          <cell r="G386">
            <v>2021144</v>
          </cell>
        </row>
        <row r="387">
          <cell r="B387" t="str">
            <v>2.1.1.01.02.01.0.</v>
          </cell>
          <cell r="G387">
            <v>2021144</v>
          </cell>
        </row>
        <row r="388">
          <cell r="B388" t="str">
            <v>2.1.1.01.02.01.0.99999</v>
          </cell>
          <cell r="G388">
            <v>2021144</v>
          </cell>
        </row>
        <row r="389">
          <cell r="B389" t="str">
            <v>2.1.1.01.02.04.</v>
          </cell>
          <cell r="G389">
            <v>0</v>
          </cell>
        </row>
        <row r="390">
          <cell r="B390" t="str">
            <v>2.1.1.01.02.04.0.</v>
          </cell>
          <cell r="G390">
            <v>0</v>
          </cell>
        </row>
        <row r="391">
          <cell r="B391" t="str">
            <v>2.1.1.01.02.04.0.99999</v>
          </cell>
          <cell r="G391">
            <v>0</v>
          </cell>
        </row>
        <row r="392">
          <cell r="B392" t="str">
            <v>2.1.1.01.04.</v>
          </cell>
          <cell r="G392">
            <v>4408595</v>
          </cell>
        </row>
        <row r="393">
          <cell r="B393" t="str">
            <v>2.1.1.01.04.01.</v>
          </cell>
          <cell r="G393">
            <v>1200000</v>
          </cell>
        </row>
        <row r="394">
          <cell r="B394" t="str">
            <v>2.1.1.01.04.01.0.</v>
          </cell>
          <cell r="G394">
            <v>1200000</v>
          </cell>
        </row>
        <row r="395">
          <cell r="B395" t="str">
            <v>2.1.1.01.04.01.0.99999</v>
          </cell>
          <cell r="G395">
            <v>1200000</v>
          </cell>
        </row>
        <row r="396">
          <cell r="B396" t="str">
            <v>2.1.1.01.04.02.</v>
          </cell>
          <cell r="G396">
            <v>0</v>
          </cell>
        </row>
        <row r="397">
          <cell r="B397" t="str">
            <v>2.1.1.01.04.02.0.</v>
          </cell>
          <cell r="G397">
            <v>0</v>
          </cell>
        </row>
        <row r="398">
          <cell r="B398" t="str">
            <v>2.1.1.01.04.02.0.99999</v>
          </cell>
          <cell r="G398">
            <v>0</v>
          </cell>
        </row>
        <row r="399">
          <cell r="B399" t="str">
            <v>2.1.1.01.04.03.</v>
          </cell>
          <cell r="G399">
            <v>0</v>
          </cell>
        </row>
        <row r="400">
          <cell r="B400" t="str">
            <v>2.1.1.01.04.03.0.</v>
          </cell>
          <cell r="G400">
            <v>0</v>
          </cell>
        </row>
        <row r="401">
          <cell r="B401" t="str">
            <v>2.1.1.01.04.03.0.99999</v>
          </cell>
          <cell r="G401">
            <v>0</v>
          </cell>
        </row>
        <row r="402">
          <cell r="B402" t="str">
            <v>2.1.1.01.04.04.</v>
          </cell>
          <cell r="G402">
            <v>1552000</v>
          </cell>
        </row>
        <row r="403">
          <cell r="B403" t="str">
            <v>2.1.1.01.04.04.0.</v>
          </cell>
          <cell r="G403">
            <v>1552000</v>
          </cell>
        </row>
        <row r="404">
          <cell r="B404" t="str">
            <v>2.1.1.01.04.04.0.99999</v>
          </cell>
          <cell r="G404">
            <v>1552000</v>
          </cell>
        </row>
        <row r="405">
          <cell r="B405" t="str">
            <v>2.1.1.01.04.05.</v>
          </cell>
          <cell r="G405">
            <v>110500</v>
          </cell>
        </row>
        <row r="406">
          <cell r="B406" t="str">
            <v>2.1.1.01.04.05.0.</v>
          </cell>
          <cell r="G406">
            <v>110500</v>
          </cell>
        </row>
        <row r="407">
          <cell r="B407" t="str">
            <v>2.1.1.01.04.05.0.99999</v>
          </cell>
          <cell r="G407">
            <v>110500</v>
          </cell>
        </row>
        <row r="408">
          <cell r="B408" t="str">
            <v>2.1.1.01.04.07.</v>
          </cell>
          <cell r="G408">
            <v>0</v>
          </cell>
        </row>
        <row r="409">
          <cell r="B409" t="str">
            <v>2.1.1.01.04.07.0.</v>
          </cell>
          <cell r="G409">
            <v>0</v>
          </cell>
        </row>
        <row r="410">
          <cell r="B410" t="str">
            <v>2.1.1.01.04.07.0.99999</v>
          </cell>
          <cell r="G410">
            <v>0</v>
          </cell>
        </row>
        <row r="411">
          <cell r="B411" t="str">
            <v>2.1.1.01.04.08.</v>
          </cell>
          <cell r="G411">
            <v>1546095</v>
          </cell>
        </row>
        <row r="412">
          <cell r="B412" t="str">
            <v>2.1.1.01.04.08.0.</v>
          </cell>
          <cell r="G412">
            <v>1546095</v>
          </cell>
        </row>
        <row r="413">
          <cell r="B413" t="str">
            <v>2.1.1.01.04.08.0.99999</v>
          </cell>
          <cell r="G413">
            <v>1546095</v>
          </cell>
        </row>
        <row r="414">
          <cell r="B414" t="str">
            <v>2.1.1.02.</v>
          </cell>
          <cell r="G414">
            <v>31079437.789999999</v>
          </cell>
        </row>
        <row r="415">
          <cell r="B415" t="str">
            <v>2.1.1.02.01.</v>
          </cell>
          <cell r="G415">
            <v>22437143.309999999</v>
          </cell>
        </row>
        <row r="416">
          <cell r="B416" t="str">
            <v>2.1.1.02.01.01.</v>
          </cell>
          <cell r="G416">
            <v>690268.37</v>
          </cell>
        </row>
        <row r="417">
          <cell r="B417" t="str">
            <v>2.1.1.02.01.01.1.</v>
          </cell>
          <cell r="G417">
            <v>690268.37</v>
          </cell>
        </row>
        <row r="418">
          <cell r="B418" t="str">
            <v>2.1.1.02.01.01.1.99999</v>
          </cell>
          <cell r="G418">
            <v>690268.37</v>
          </cell>
        </row>
        <row r="419">
          <cell r="B419" t="str">
            <v>2.1.1.02.01.03.</v>
          </cell>
          <cell r="G419">
            <v>21354412.98</v>
          </cell>
        </row>
        <row r="420">
          <cell r="B420" t="str">
            <v>2.1.1.02.01.03.3.</v>
          </cell>
          <cell r="G420">
            <v>21354412.98</v>
          </cell>
        </row>
        <row r="421">
          <cell r="B421" t="str">
            <v>2.1.1.02.01.03.3.99999</v>
          </cell>
          <cell r="G421">
            <v>21354412.98</v>
          </cell>
        </row>
        <row r="422">
          <cell r="B422" t="str">
            <v>2.1.1.02.01.04.</v>
          </cell>
          <cell r="G422">
            <v>392461.96</v>
          </cell>
        </row>
        <row r="423">
          <cell r="B423" t="str">
            <v>2.1.1.02.01.04.0.</v>
          </cell>
          <cell r="G423">
            <v>392461.96</v>
          </cell>
        </row>
        <row r="424">
          <cell r="B424" t="str">
            <v>2.1.1.02.01.04.0.14120</v>
          </cell>
          <cell r="G424">
            <v>392461.96</v>
          </cell>
        </row>
        <row r="425">
          <cell r="B425" t="str">
            <v>2.1.1.02.01.04.0.31104</v>
          </cell>
          <cell r="G425">
            <v>0</v>
          </cell>
        </row>
        <row r="426">
          <cell r="B426" t="str">
            <v>2.1.1.02.02.</v>
          </cell>
          <cell r="G426">
            <v>8642294.4800000004</v>
          </cell>
        </row>
        <row r="427">
          <cell r="B427" t="str">
            <v>2.1.1.02.02.02.</v>
          </cell>
          <cell r="G427">
            <v>8642294.4800000004</v>
          </cell>
        </row>
        <row r="428">
          <cell r="B428" t="str">
            <v>2.1.1.02.02.02.0.</v>
          </cell>
          <cell r="G428">
            <v>8642294.4800000004</v>
          </cell>
        </row>
        <row r="429">
          <cell r="B429" t="str">
            <v>2.1.1.02.02.02.0.11206</v>
          </cell>
          <cell r="G429">
            <v>8642294.4800000004</v>
          </cell>
        </row>
        <row r="430">
          <cell r="B430" t="str">
            <v>2.1.1.02.02.04.</v>
          </cell>
          <cell r="G430">
            <v>0</v>
          </cell>
        </row>
        <row r="431">
          <cell r="B431" t="str">
            <v>2.1.1.02.02.04.0.</v>
          </cell>
          <cell r="G431">
            <v>0</v>
          </cell>
        </row>
        <row r="432">
          <cell r="B432" t="str">
            <v>2.1.1.02.02.04.0.12784</v>
          </cell>
          <cell r="G432">
            <v>0</v>
          </cell>
        </row>
        <row r="433">
          <cell r="B433" t="str">
            <v>2.1.1.03.</v>
          </cell>
          <cell r="G433">
            <v>63607074.43</v>
          </cell>
        </row>
        <row r="434">
          <cell r="B434" t="str">
            <v>2.1.1.03.02.</v>
          </cell>
          <cell r="G434">
            <v>63607074.43</v>
          </cell>
        </row>
        <row r="435">
          <cell r="B435" t="str">
            <v>2.1.1.03.02.01.</v>
          </cell>
          <cell r="G435">
            <v>983027.41</v>
          </cell>
        </row>
        <row r="436">
          <cell r="B436" t="str">
            <v>2.1.1.03.02.01.0.</v>
          </cell>
          <cell r="G436">
            <v>983027.41</v>
          </cell>
        </row>
        <row r="437">
          <cell r="B437" t="str">
            <v>2.1.1.03.02.01.0.11206</v>
          </cell>
          <cell r="G437">
            <v>648323.05000000005</v>
          </cell>
        </row>
        <row r="438">
          <cell r="B438" t="str">
            <v>2.1.1.03.02.01.0.11219</v>
          </cell>
          <cell r="G438">
            <v>334704.36</v>
          </cell>
        </row>
        <row r="439">
          <cell r="B439" t="str">
            <v>2.1.1.03.02.02.</v>
          </cell>
          <cell r="G439">
            <v>2002155.83</v>
          </cell>
        </row>
        <row r="440">
          <cell r="B440" t="str">
            <v>2.1.1.03.02.02.0.</v>
          </cell>
          <cell r="G440">
            <v>2002155.83</v>
          </cell>
        </row>
        <row r="441">
          <cell r="B441" t="str">
            <v>2.1.1.03.02.02.0.12553</v>
          </cell>
          <cell r="G441">
            <v>53127.68</v>
          </cell>
        </row>
        <row r="442">
          <cell r="B442" t="str">
            <v>2.1.1.03.02.02.0.12581</v>
          </cell>
          <cell r="G442">
            <v>652382.05000000005</v>
          </cell>
        </row>
        <row r="443">
          <cell r="B443" t="str">
            <v>2.1.1.03.02.02.0.12784</v>
          </cell>
          <cell r="G443">
            <v>1296646.1000000001</v>
          </cell>
        </row>
        <row r="444">
          <cell r="B444" t="str">
            <v>2.1.1.03.02.03.</v>
          </cell>
          <cell r="G444">
            <v>56381407.850000001</v>
          </cell>
        </row>
        <row r="445">
          <cell r="B445" t="str">
            <v>2.1.1.03.02.03.0.</v>
          </cell>
          <cell r="G445">
            <v>56381407.850000001</v>
          </cell>
        </row>
        <row r="446">
          <cell r="B446" t="str">
            <v>2.1.1.03.02.03.0.14253</v>
          </cell>
          <cell r="G446">
            <v>56381407.850000001</v>
          </cell>
        </row>
        <row r="447">
          <cell r="B447" t="str">
            <v>2.1.1.03.02.99.</v>
          </cell>
          <cell r="G447">
            <v>4240483.34</v>
          </cell>
        </row>
        <row r="448">
          <cell r="B448" t="str">
            <v>2.1.1.03.02.99.0.</v>
          </cell>
          <cell r="G448">
            <v>4240483.34</v>
          </cell>
        </row>
        <row r="449">
          <cell r="B449" t="str">
            <v>2.1.1.03.02.99.0.15910</v>
          </cell>
          <cell r="G449">
            <v>3914292.31</v>
          </cell>
        </row>
        <row r="450">
          <cell r="B450" t="str">
            <v>2.1.1.03.02.99.0.15980</v>
          </cell>
          <cell r="G450">
            <v>326191.03000000003</v>
          </cell>
        </row>
        <row r="451">
          <cell r="B451" t="str">
            <v>2.1.2.</v>
          </cell>
          <cell r="G451">
            <v>598499045.71000004</v>
          </cell>
        </row>
        <row r="452">
          <cell r="B452" t="str">
            <v>2.1.2.02.</v>
          </cell>
          <cell r="G452">
            <v>598499045.71000004</v>
          </cell>
        </row>
        <row r="453">
          <cell r="B453" t="str">
            <v>2.1.2.02.02.</v>
          </cell>
          <cell r="G453">
            <v>598499045.71000004</v>
          </cell>
        </row>
        <row r="454">
          <cell r="B454" t="str">
            <v>2.1.2.02.02.99.</v>
          </cell>
          <cell r="G454">
            <v>598499045.71000004</v>
          </cell>
        </row>
        <row r="455">
          <cell r="B455" t="str">
            <v>2.1.2.02.02.99.1.</v>
          </cell>
          <cell r="G455">
            <v>598499045.71000004</v>
          </cell>
        </row>
        <row r="456">
          <cell r="B456" t="str">
            <v>2.1.2.02.02.99.1.14226</v>
          </cell>
          <cell r="G456">
            <v>598499045.71000004</v>
          </cell>
        </row>
        <row r="457">
          <cell r="B457" t="str">
            <v>2.1.3.</v>
          </cell>
          <cell r="G457">
            <v>57165174.979999997</v>
          </cell>
        </row>
        <row r="458">
          <cell r="B458" t="str">
            <v>2.1.3.03.</v>
          </cell>
          <cell r="G458">
            <v>57165174.979999997</v>
          </cell>
        </row>
        <row r="459">
          <cell r="B459" t="str">
            <v>2.1.3.03.01.</v>
          </cell>
          <cell r="G459">
            <v>57165174.979999997</v>
          </cell>
        </row>
        <row r="460">
          <cell r="B460" t="str">
            <v>2.1.3.03.01.02.</v>
          </cell>
          <cell r="G460">
            <v>57165174.979999997</v>
          </cell>
        </row>
        <row r="461">
          <cell r="B461" t="str">
            <v>2.1.3.03.01.02.0.</v>
          </cell>
          <cell r="G461">
            <v>57165174.979999997</v>
          </cell>
        </row>
        <row r="462">
          <cell r="B462" t="str">
            <v>2.1.3.03.01.02.0.99999</v>
          </cell>
          <cell r="G462">
            <v>57165174.979999997</v>
          </cell>
        </row>
        <row r="463">
          <cell r="B463" t="str">
            <v>2.2.</v>
          </cell>
          <cell r="G463">
            <v>1063742879.1900001</v>
          </cell>
        </row>
        <row r="464">
          <cell r="B464" t="str">
            <v>2.2.2.</v>
          </cell>
          <cell r="G464">
            <v>1034982149.1900001</v>
          </cell>
        </row>
        <row r="465">
          <cell r="B465" t="str">
            <v>2.2.2.02.</v>
          </cell>
          <cell r="G465">
            <v>1034982149.1900001</v>
          </cell>
        </row>
        <row r="466">
          <cell r="B466" t="str">
            <v>2.2.2.02.02.</v>
          </cell>
          <cell r="G466">
            <v>1034982149.1900001</v>
          </cell>
        </row>
        <row r="467">
          <cell r="B467" t="str">
            <v>2.2.2.02.02.99.</v>
          </cell>
          <cell r="G467">
            <v>1034982149.1900001</v>
          </cell>
        </row>
        <row r="468">
          <cell r="B468" t="str">
            <v>2.2.2.02.02.99.1.</v>
          </cell>
          <cell r="G468">
            <v>1034982149.1900001</v>
          </cell>
        </row>
        <row r="469">
          <cell r="B469" t="str">
            <v>2.2.2.02.02.99.1.14226</v>
          </cell>
          <cell r="G469">
            <v>1034982149.1900001</v>
          </cell>
        </row>
        <row r="470">
          <cell r="B470" t="str">
            <v>2.2.4.</v>
          </cell>
          <cell r="G470">
            <v>28760730</v>
          </cell>
        </row>
        <row r="471">
          <cell r="B471" t="str">
            <v>2.2.4.01.</v>
          </cell>
          <cell r="G471">
            <v>28760730</v>
          </cell>
        </row>
        <row r="472">
          <cell r="B472" t="str">
            <v>2.2.4.01.03.</v>
          </cell>
          <cell r="G472">
            <v>28760730</v>
          </cell>
        </row>
        <row r="473">
          <cell r="B473" t="str">
            <v>2.2.4.01.03.02.</v>
          </cell>
          <cell r="G473">
            <v>28760730</v>
          </cell>
        </row>
        <row r="474">
          <cell r="B474" t="str">
            <v>2.2.4.01.03.02.0.</v>
          </cell>
          <cell r="G474">
            <v>28760730</v>
          </cell>
        </row>
        <row r="475">
          <cell r="B475" t="str">
            <v>2.2.4.01.03.02.0.99999</v>
          </cell>
          <cell r="G475">
            <v>28760730</v>
          </cell>
        </row>
        <row r="476">
          <cell r="B476" t="str">
            <v>3.</v>
          </cell>
          <cell r="G476">
            <v>164124231482.63</v>
          </cell>
        </row>
        <row r="477">
          <cell r="B477" t="str">
            <v>3.1.</v>
          </cell>
          <cell r="G477">
            <v>164124231482.63</v>
          </cell>
        </row>
        <row r="478">
          <cell r="B478" t="str">
            <v>3.1.1.</v>
          </cell>
          <cell r="G478">
            <v>524.79999999999995</v>
          </cell>
        </row>
        <row r="479">
          <cell r="B479" t="str">
            <v>3.1.1.01.</v>
          </cell>
          <cell r="G479">
            <v>524.79999999999995</v>
          </cell>
        </row>
        <row r="480">
          <cell r="B480" t="str">
            <v>3.1.1.01.01.</v>
          </cell>
          <cell r="G480">
            <v>524.79999999999995</v>
          </cell>
        </row>
        <row r="481">
          <cell r="B481" t="str">
            <v>3.1.1.01.01.00.</v>
          </cell>
          <cell r="G481">
            <v>524.79999999999995</v>
          </cell>
        </row>
        <row r="482">
          <cell r="B482" t="str">
            <v>3.1.1.01.01.00.0.</v>
          </cell>
          <cell r="G482">
            <v>524.79999999999995</v>
          </cell>
        </row>
        <row r="483">
          <cell r="B483" t="str">
            <v>3.1.1.01.01.00.0.99999</v>
          </cell>
          <cell r="G483">
            <v>524.79999999999995</v>
          </cell>
        </row>
        <row r="484">
          <cell r="B484" t="str">
            <v>3.1.4.</v>
          </cell>
          <cell r="G484">
            <v>0</v>
          </cell>
        </row>
        <row r="485">
          <cell r="B485" t="str">
            <v>3.1.4.99.</v>
          </cell>
          <cell r="G485">
            <v>0</v>
          </cell>
        </row>
        <row r="486">
          <cell r="B486" t="str">
            <v>3.1.4.99.99.</v>
          </cell>
          <cell r="G486">
            <v>0</v>
          </cell>
        </row>
        <row r="487">
          <cell r="B487" t="str">
            <v>3.1.4.99.99.00.</v>
          </cell>
          <cell r="G487">
            <v>0</v>
          </cell>
        </row>
        <row r="488">
          <cell r="B488" t="str">
            <v>3.1.4.99.99.00.0.</v>
          </cell>
          <cell r="G488">
            <v>0</v>
          </cell>
        </row>
        <row r="489">
          <cell r="B489" t="str">
            <v>3.1.4.99.99.00.0.99999</v>
          </cell>
          <cell r="G489">
            <v>0</v>
          </cell>
        </row>
        <row r="490">
          <cell r="B490" t="str">
            <v>3.1.5.</v>
          </cell>
          <cell r="G490">
            <v>164124230957.82999</v>
          </cell>
        </row>
        <row r="491">
          <cell r="B491" t="str">
            <v>3.1.5.01.</v>
          </cell>
          <cell r="G491">
            <v>164124230957.82999</v>
          </cell>
        </row>
        <row r="492">
          <cell r="B492" t="str">
            <v>3.1.5.01.01.</v>
          </cell>
          <cell r="G492">
            <v>164273566745.04001</v>
          </cell>
        </row>
        <row r="493">
          <cell r="B493" t="str">
            <v>3.1.5.01.01.00.</v>
          </cell>
          <cell r="G493">
            <v>164273566745.04001</v>
          </cell>
        </row>
        <row r="494">
          <cell r="B494" t="str">
            <v>3.1.5.01.01.00.0.</v>
          </cell>
          <cell r="G494">
            <v>164273566745.04001</v>
          </cell>
        </row>
        <row r="495">
          <cell r="B495" t="str">
            <v>3.1.5.01.01.00.0.99999</v>
          </cell>
          <cell r="G495">
            <v>164273566745.04001</v>
          </cell>
        </row>
        <row r="496">
          <cell r="B496" t="str">
            <v>3.1.5.01.02.</v>
          </cell>
          <cell r="G496">
            <v>-149335787.21000001</v>
          </cell>
        </row>
        <row r="497">
          <cell r="B497" t="str">
            <v>3.1.5.01.02.06.</v>
          </cell>
          <cell r="G497">
            <v>-149335787.21000001</v>
          </cell>
        </row>
        <row r="498">
          <cell r="B498" t="str">
            <v>3.1.5.01.02.06.1.</v>
          </cell>
          <cell r="G498">
            <v>-149335787.21000001</v>
          </cell>
        </row>
        <row r="499">
          <cell r="B499" t="str">
            <v>3.1.5.01.02.06.1.99999</v>
          </cell>
          <cell r="G499">
            <v>-149335787.21000001</v>
          </cell>
        </row>
        <row r="500">
          <cell r="B500" t="str">
            <v>4.</v>
          </cell>
          <cell r="G500">
            <v>4220176705.0900002</v>
          </cell>
        </row>
        <row r="501">
          <cell r="B501" t="str">
            <v>4.1.</v>
          </cell>
          <cell r="G501">
            <v>254284276.94</v>
          </cell>
        </row>
        <row r="502">
          <cell r="B502" t="str">
            <v>4.1.2.</v>
          </cell>
          <cell r="G502">
            <v>164593346.25999999</v>
          </cell>
        </row>
        <row r="503">
          <cell r="B503" t="str">
            <v>4.1.2.01.</v>
          </cell>
          <cell r="G503">
            <v>164593346.25999999</v>
          </cell>
        </row>
        <row r="504">
          <cell r="B504" t="str">
            <v>4.1.2.01.01.</v>
          </cell>
          <cell r="G504">
            <v>164593346.25999999</v>
          </cell>
        </row>
        <row r="505">
          <cell r="B505" t="str">
            <v>4.1.2.01.01.00.</v>
          </cell>
          <cell r="G505">
            <v>164593346.25999999</v>
          </cell>
        </row>
        <row r="506">
          <cell r="B506" t="str">
            <v>4.1.2.01.01.00.0.</v>
          </cell>
          <cell r="G506">
            <v>164593346.25999999</v>
          </cell>
        </row>
        <row r="507">
          <cell r="B507" t="str">
            <v>4.1.2.01.01.00.0.99999</v>
          </cell>
          <cell r="G507">
            <v>164593346.25999999</v>
          </cell>
        </row>
        <row r="508">
          <cell r="B508" t="str">
            <v>4.1.3.</v>
          </cell>
          <cell r="G508">
            <v>89690930.680000007</v>
          </cell>
        </row>
        <row r="509">
          <cell r="B509" t="str">
            <v>4.1.3.01.</v>
          </cell>
          <cell r="G509">
            <v>78310395.629999995</v>
          </cell>
        </row>
        <row r="510">
          <cell r="B510" t="str">
            <v>4.1.3.01.01.</v>
          </cell>
          <cell r="G510">
            <v>78310395.629999995</v>
          </cell>
        </row>
        <row r="511">
          <cell r="B511" t="str">
            <v>4.1.3.01.01.01.</v>
          </cell>
          <cell r="G511">
            <v>78310395.629999995</v>
          </cell>
        </row>
        <row r="512">
          <cell r="B512" t="str">
            <v>4.1.3.01.01.01.1.</v>
          </cell>
          <cell r="G512">
            <v>78310395.629999995</v>
          </cell>
        </row>
        <row r="513">
          <cell r="B513" t="str">
            <v>4.1.3.01.01.01.1.99999</v>
          </cell>
          <cell r="G513">
            <v>78310395.629999995</v>
          </cell>
        </row>
        <row r="514">
          <cell r="B514" t="str">
            <v>4.1.3.02.</v>
          </cell>
          <cell r="G514">
            <v>9755535.0500000007</v>
          </cell>
        </row>
        <row r="515">
          <cell r="B515" t="str">
            <v>4.1.3.02.01.</v>
          </cell>
          <cell r="G515">
            <v>6169516.1200000001</v>
          </cell>
        </row>
        <row r="516">
          <cell r="B516" t="str">
            <v>4.1.3.02.01.02.</v>
          </cell>
          <cell r="G516">
            <v>566603.67000000004</v>
          </cell>
        </row>
        <row r="517">
          <cell r="B517" t="str">
            <v>4.1.3.02.01.02.1.</v>
          </cell>
          <cell r="G517">
            <v>566603.67000000004</v>
          </cell>
        </row>
        <row r="518">
          <cell r="B518" t="str">
            <v>4.1.3.02.01.02.1.99999</v>
          </cell>
          <cell r="G518">
            <v>566603.67000000004</v>
          </cell>
        </row>
        <row r="519">
          <cell r="B519" t="str">
            <v>4.1.3.02.01.05.</v>
          </cell>
          <cell r="G519">
            <v>5602912.4500000002</v>
          </cell>
        </row>
        <row r="520">
          <cell r="B520" t="str">
            <v>4.1.3.02.01.05.1.</v>
          </cell>
          <cell r="G520">
            <v>5602912.4500000002</v>
          </cell>
        </row>
        <row r="521">
          <cell r="B521" t="str">
            <v>4.1.3.02.01.05.1.99999</v>
          </cell>
          <cell r="G521">
            <v>5602912.4500000002</v>
          </cell>
        </row>
        <row r="522">
          <cell r="B522" t="str">
            <v>4.1.3.02.02.</v>
          </cell>
          <cell r="G522">
            <v>3586018.93</v>
          </cell>
        </row>
        <row r="523">
          <cell r="B523" t="str">
            <v>4.1.3.02.02.03.</v>
          </cell>
          <cell r="G523">
            <v>643500</v>
          </cell>
        </row>
        <row r="524">
          <cell r="B524" t="str">
            <v>4.1.3.02.02.03.1.</v>
          </cell>
          <cell r="G524">
            <v>643500</v>
          </cell>
        </row>
        <row r="525">
          <cell r="B525" t="str">
            <v>4.1.3.02.02.03.1.99999</v>
          </cell>
          <cell r="G525">
            <v>643500</v>
          </cell>
        </row>
        <row r="526">
          <cell r="B526" t="str">
            <v>4.1.3.02.02.99.</v>
          </cell>
          <cell r="G526">
            <v>2942518.93</v>
          </cell>
        </row>
        <row r="527">
          <cell r="B527" t="str">
            <v>4.1.3.02.02.99.1.</v>
          </cell>
          <cell r="G527">
            <v>2942518.93</v>
          </cell>
        </row>
        <row r="528">
          <cell r="B528" t="str">
            <v>4.1.3.02.02.99.1.99999</v>
          </cell>
          <cell r="G528">
            <v>2942518.93</v>
          </cell>
        </row>
        <row r="529">
          <cell r="B529" t="str">
            <v>4.1.3.99.</v>
          </cell>
          <cell r="G529">
            <v>1625000</v>
          </cell>
        </row>
        <row r="530">
          <cell r="B530" t="str">
            <v>4.1.3.99.01.</v>
          </cell>
          <cell r="G530">
            <v>1625000</v>
          </cell>
        </row>
        <row r="531">
          <cell r="B531" t="str">
            <v>4.1.3.99.01.02.</v>
          </cell>
          <cell r="G531">
            <v>1625000</v>
          </cell>
        </row>
        <row r="532">
          <cell r="B532" t="str">
            <v>4.1.3.99.01.02.0.</v>
          </cell>
          <cell r="G532">
            <v>1625000</v>
          </cell>
        </row>
        <row r="533">
          <cell r="B533" t="str">
            <v>4.1.3.99.01.02.0.99999</v>
          </cell>
          <cell r="G533">
            <v>1625000</v>
          </cell>
        </row>
        <row r="534">
          <cell r="B534" t="str">
            <v>4.4.</v>
          </cell>
          <cell r="G534">
            <v>171200958.22999999</v>
          </cell>
        </row>
        <row r="535">
          <cell r="B535" t="str">
            <v>4.4.1.</v>
          </cell>
          <cell r="G535">
            <v>171045318.22999999</v>
          </cell>
        </row>
        <row r="536">
          <cell r="B536" t="str">
            <v>4.4.1.02.</v>
          </cell>
          <cell r="G536">
            <v>171045318.22999999</v>
          </cell>
        </row>
        <row r="537">
          <cell r="B537" t="str">
            <v>4.4.1.02.04.</v>
          </cell>
          <cell r="G537">
            <v>157575285.81999999</v>
          </cell>
        </row>
        <row r="538">
          <cell r="B538" t="str">
            <v>4.4.1.02.04.03.</v>
          </cell>
          <cell r="G538">
            <v>9135620</v>
          </cell>
        </row>
        <row r="539">
          <cell r="B539" t="str">
            <v>4.4.1.02.04.03.0.</v>
          </cell>
          <cell r="G539">
            <v>9135620</v>
          </cell>
        </row>
        <row r="540">
          <cell r="B540" t="str">
            <v>4.4.1.02.04.03.0.99999</v>
          </cell>
          <cell r="G540">
            <v>9135620</v>
          </cell>
        </row>
        <row r="541">
          <cell r="B541" t="str">
            <v>4.4.1.02.04.04.</v>
          </cell>
          <cell r="G541">
            <v>148439665.81999999</v>
          </cell>
        </row>
        <row r="542">
          <cell r="B542" t="str">
            <v>4.4.1.02.04.04.0.</v>
          </cell>
          <cell r="G542">
            <v>148439665.81999999</v>
          </cell>
        </row>
        <row r="543">
          <cell r="B543" t="str">
            <v>4.4.1.02.04.04.0.99999</v>
          </cell>
          <cell r="G543">
            <v>148439665.81999999</v>
          </cell>
        </row>
        <row r="544">
          <cell r="B544" t="str">
            <v>4.4.1.02.99.</v>
          </cell>
          <cell r="G544">
            <v>13470032.41</v>
          </cell>
        </row>
        <row r="545">
          <cell r="B545" t="str">
            <v>4.4.1.02.99.99.</v>
          </cell>
          <cell r="G545">
            <v>13470032.41</v>
          </cell>
        </row>
        <row r="546">
          <cell r="B546" t="str">
            <v>4.4.1.02.99.99.0.</v>
          </cell>
          <cell r="G546">
            <v>13470032.41</v>
          </cell>
        </row>
        <row r="547">
          <cell r="B547" t="str">
            <v>4.4.1.02.99.99.0.99999</v>
          </cell>
          <cell r="G547">
            <v>13470032.41</v>
          </cell>
        </row>
        <row r="548">
          <cell r="B548" t="str">
            <v>4.4.2.</v>
          </cell>
          <cell r="G548">
            <v>155640</v>
          </cell>
        </row>
        <row r="549">
          <cell r="B549" t="str">
            <v>4.4.2.01.</v>
          </cell>
          <cell r="G549">
            <v>80000</v>
          </cell>
        </row>
        <row r="550">
          <cell r="B550" t="str">
            <v>4.4.2.01.01.</v>
          </cell>
          <cell r="G550">
            <v>80000</v>
          </cell>
        </row>
        <row r="551">
          <cell r="B551" t="str">
            <v>4.4.2.01.01.00.</v>
          </cell>
          <cell r="G551">
            <v>80000</v>
          </cell>
        </row>
        <row r="552">
          <cell r="B552" t="str">
            <v>4.4.2.01.01.00.0.</v>
          </cell>
          <cell r="G552">
            <v>80000</v>
          </cell>
        </row>
        <row r="553">
          <cell r="B553" t="str">
            <v>4.4.2.01.01.00.0.99999</v>
          </cell>
          <cell r="G553">
            <v>80000</v>
          </cell>
        </row>
        <row r="554">
          <cell r="B554" t="str">
            <v>4.4.2.99.</v>
          </cell>
          <cell r="G554">
            <v>75640</v>
          </cell>
        </row>
        <row r="555">
          <cell r="B555" t="str">
            <v>4.4.2.99.99.</v>
          </cell>
          <cell r="G555">
            <v>75640</v>
          </cell>
        </row>
        <row r="556">
          <cell r="B556" t="str">
            <v>4.4.2.99.99.00.</v>
          </cell>
          <cell r="G556">
            <v>75640</v>
          </cell>
        </row>
        <row r="557">
          <cell r="B557" t="str">
            <v>4.4.2.99.99.00.0.</v>
          </cell>
          <cell r="G557">
            <v>75640</v>
          </cell>
        </row>
        <row r="558">
          <cell r="B558" t="str">
            <v>4.4.2.99.99.00.0.99999</v>
          </cell>
          <cell r="G558">
            <v>75640</v>
          </cell>
        </row>
        <row r="559">
          <cell r="B559" t="str">
            <v>4.5.</v>
          </cell>
          <cell r="G559">
            <v>10489786.66</v>
          </cell>
        </row>
        <row r="560">
          <cell r="B560" t="str">
            <v>4.5.1.</v>
          </cell>
          <cell r="G560">
            <v>3308430.3</v>
          </cell>
        </row>
        <row r="561">
          <cell r="B561" t="str">
            <v>4.5.1.01.</v>
          </cell>
          <cell r="G561">
            <v>603919.52</v>
          </cell>
        </row>
        <row r="562">
          <cell r="B562" t="str">
            <v>4.5.1.01.02.</v>
          </cell>
          <cell r="G562">
            <v>603919.52</v>
          </cell>
        </row>
        <row r="563">
          <cell r="B563" t="str">
            <v>4.5.1.01.02.02.</v>
          </cell>
          <cell r="G563">
            <v>603919.52</v>
          </cell>
        </row>
        <row r="564">
          <cell r="B564" t="str">
            <v>4.5.1.01.02.02.0.</v>
          </cell>
          <cell r="G564">
            <v>603919.52</v>
          </cell>
        </row>
        <row r="565">
          <cell r="B565" t="str">
            <v>4.5.1.01.02.02.0.21101</v>
          </cell>
          <cell r="G565">
            <v>17.12</v>
          </cell>
        </row>
        <row r="566">
          <cell r="B566" t="str">
            <v>4.5.1.01.02.02.0.21103</v>
          </cell>
          <cell r="G566">
            <v>603902.4</v>
          </cell>
        </row>
        <row r="567">
          <cell r="B567" t="str">
            <v>4.5.1.98.</v>
          </cell>
          <cell r="G567">
            <v>2704510.78</v>
          </cell>
        </row>
        <row r="568">
          <cell r="B568" t="str">
            <v>4.5.1.98.99.</v>
          </cell>
          <cell r="G568">
            <v>2704510.78</v>
          </cell>
        </row>
        <row r="569">
          <cell r="B569" t="str">
            <v>4.5.1.98.99.02.</v>
          </cell>
          <cell r="G569">
            <v>2704510.78</v>
          </cell>
        </row>
        <row r="570">
          <cell r="B570" t="str">
            <v>4.5.1.98.99.02.0.</v>
          </cell>
          <cell r="G570">
            <v>2704510.78</v>
          </cell>
        </row>
        <row r="571">
          <cell r="B571" t="str">
            <v>4.5.1.98.99.02.0.99999</v>
          </cell>
          <cell r="G571">
            <v>2704510.78</v>
          </cell>
        </row>
        <row r="572">
          <cell r="B572" t="str">
            <v>4.5.2.</v>
          </cell>
          <cell r="G572">
            <v>7181356.3600000003</v>
          </cell>
        </row>
        <row r="573">
          <cell r="B573" t="str">
            <v>4.5.2.01.</v>
          </cell>
          <cell r="G573">
            <v>7181356.3600000003</v>
          </cell>
        </row>
        <row r="574">
          <cell r="B574" t="str">
            <v>4.5.2.01.02.</v>
          </cell>
          <cell r="G574">
            <v>7181356.3600000003</v>
          </cell>
        </row>
        <row r="575">
          <cell r="B575" t="str">
            <v>4.5.2.01.02.00.</v>
          </cell>
          <cell r="G575">
            <v>7181356.3600000003</v>
          </cell>
        </row>
        <row r="576">
          <cell r="B576" t="str">
            <v>4.5.2.01.02.00.0.</v>
          </cell>
          <cell r="G576">
            <v>7181356.3600000003</v>
          </cell>
        </row>
        <row r="577">
          <cell r="B577" t="str">
            <v>4.5.2.01.02.00.0.99999</v>
          </cell>
          <cell r="G577">
            <v>7181356.3600000003</v>
          </cell>
        </row>
        <row r="578">
          <cell r="B578" t="str">
            <v>4.6.</v>
          </cell>
          <cell r="G578">
            <v>3784139549.0700002</v>
          </cell>
        </row>
        <row r="579">
          <cell r="B579" t="str">
            <v>4.6.1.</v>
          </cell>
          <cell r="G579">
            <v>11322830.07</v>
          </cell>
        </row>
        <row r="580">
          <cell r="B580" t="str">
            <v>4.6.1.02.</v>
          </cell>
          <cell r="G580">
            <v>11322830.07</v>
          </cell>
        </row>
        <row r="581">
          <cell r="B581" t="str">
            <v>4.6.1.02.03.</v>
          </cell>
          <cell r="G581">
            <v>11322830.07</v>
          </cell>
        </row>
        <row r="582">
          <cell r="B582" t="str">
            <v>4.6.1.02.03.06.</v>
          </cell>
          <cell r="G582">
            <v>11322830.07</v>
          </cell>
        </row>
        <row r="583">
          <cell r="B583" t="str">
            <v>4.6.1.02.03.06.0.</v>
          </cell>
          <cell r="G583">
            <v>11322830.07</v>
          </cell>
        </row>
        <row r="584">
          <cell r="B584" t="str">
            <v>4.6.1.02.03.06.0.14226</v>
          </cell>
          <cell r="G584">
            <v>11322830.07</v>
          </cell>
        </row>
        <row r="585">
          <cell r="B585" t="str">
            <v>4.6.2.</v>
          </cell>
          <cell r="G585">
            <v>3772816719</v>
          </cell>
        </row>
        <row r="586">
          <cell r="B586" t="str">
            <v>4.6.2.02.</v>
          </cell>
          <cell r="G586">
            <v>3772816719</v>
          </cell>
        </row>
        <row r="587">
          <cell r="B587" t="str">
            <v>4.6.2.02.01.</v>
          </cell>
          <cell r="G587">
            <v>3772816719</v>
          </cell>
        </row>
        <row r="588">
          <cell r="B588" t="str">
            <v>4.6.2.02.01.06.</v>
          </cell>
          <cell r="G588">
            <v>3772816719</v>
          </cell>
        </row>
        <row r="589">
          <cell r="B589" t="str">
            <v>4.6.2.02.01.06.0.</v>
          </cell>
          <cell r="G589">
            <v>3772816719</v>
          </cell>
        </row>
        <row r="590">
          <cell r="B590" t="str">
            <v>4.6.2.02.01.06.0.11206</v>
          </cell>
          <cell r="G590">
            <v>3772816719</v>
          </cell>
        </row>
        <row r="591">
          <cell r="B591" t="str">
            <v>4.9.</v>
          </cell>
          <cell r="G591">
            <v>62134.19</v>
          </cell>
        </row>
        <row r="592">
          <cell r="B592" t="str">
            <v>4.9.9.</v>
          </cell>
          <cell r="G592">
            <v>62134.19</v>
          </cell>
        </row>
        <row r="593">
          <cell r="B593" t="str">
            <v>4.9.9.99.</v>
          </cell>
          <cell r="G593">
            <v>62134.19</v>
          </cell>
        </row>
        <row r="594">
          <cell r="B594" t="str">
            <v>4.9.9.99.99.</v>
          </cell>
          <cell r="G594">
            <v>62134.19</v>
          </cell>
        </row>
        <row r="595">
          <cell r="B595" t="str">
            <v>4.9.9.99.99.00.</v>
          </cell>
          <cell r="G595">
            <v>62134.19</v>
          </cell>
        </row>
        <row r="596">
          <cell r="B596" t="str">
            <v>4.9.9.99.99.00.0.</v>
          </cell>
          <cell r="G596">
            <v>62134.19</v>
          </cell>
        </row>
        <row r="597">
          <cell r="B597" t="str">
            <v>4.9.9.99.99.00.0.99999</v>
          </cell>
          <cell r="G597">
            <v>62134.19</v>
          </cell>
        </row>
        <row r="598">
          <cell r="B598" t="str">
            <v>5.</v>
          </cell>
          <cell r="G598">
            <v>759106560.25999999</v>
          </cell>
        </row>
        <row r="599">
          <cell r="B599" t="str">
            <v>5.1.</v>
          </cell>
          <cell r="G599">
            <v>680557341.90999997</v>
          </cell>
        </row>
        <row r="600">
          <cell r="B600" t="str">
            <v>5.1.1.</v>
          </cell>
          <cell r="G600">
            <v>206902187.81</v>
          </cell>
        </row>
        <row r="601">
          <cell r="B601" t="str">
            <v>5.1.1.01.</v>
          </cell>
          <cell r="G601">
            <v>106133562.54000001</v>
          </cell>
        </row>
        <row r="602">
          <cell r="B602" t="str">
            <v>5.1.1.01.01.</v>
          </cell>
          <cell r="G602">
            <v>95075815.040000007</v>
          </cell>
        </row>
        <row r="603">
          <cell r="B603" t="str">
            <v>5.1.1.01.01.00.</v>
          </cell>
          <cell r="G603">
            <v>95075815.040000007</v>
          </cell>
        </row>
        <row r="604">
          <cell r="B604" t="str">
            <v>5.1.1.01.01.00.0.</v>
          </cell>
          <cell r="G604">
            <v>95075815.040000007</v>
          </cell>
        </row>
        <row r="605">
          <cell r="B605" t="str">
            <v>5.1.1.01.01.00.0.99999</v>
          </cell>
          <cell r="G605">
            <v>95075815.040000007</v>
          </cell>
        </row>
        <row r="606">
          <cell r="B606" t="str">
            <v>5.1.1.01.02.</v>
          </cell>
          <cell r="G606">
            <v>6270794.1500000004</v>
          </cell>
        </row>
        <row r="607">
          <cell r="B607" t="str">
            <v>5.1.1.01.02.00.</v>
          </cell>
          <cell r="G607">
            <v>6270794.1500000004</v>
          </cell>
        </row>
        <row r="608">
          <cell r="B608" t="str">
            <v>5.1.1.01.02.00.0.</v>
          </cell>
          <cell r="G608">
            <v>6270794.1500000004</v>
          </cell>
        </row>
        <row r="609">
          <cell r="B609" t="str">
            <v>5.1.1.01.02.00.0.99999</v>
          </cell>
          <cell r="G609">
            <v>6270794.1500000004</v>
          </cell>
        </row>
        <row r="610">
          <cell r="B610" t="str">
            <v>5.1.1.01.03.</v>
          </cell>
          <cell r="G610">
            <v>2409912.17</v>
          </cell>
        </row>
        <row r="611">
          <cell r="B611" t="str">
            <v>5.1.1.01.03.00.</v>
          </cell>
          <cell r="G611">
            <v>2409912.17</v>
          </cell>
        </row>
        <row r="612">
          <cell r="B612" t="str">
            <v>5.1.1.01.03.00.0.</v>
          </cell>
          <cell r="G612">
            <v>2409912.17</v>
          </cell>
        </row>
        <row r="613">
          <cell r="B613" t="str">
            <v>5.1.1.01.03.00.0.99999</v>
          </cell>
          <cell r="G613">
            <v>2409912.17</v>
          </cell>
        </row>
        <row r="614">
          <cell r="B614" t="str">
            <v>5.1.1.01.05.</v>
          </cell>
          <cell r="G614">
            <v>2377041.1800000002</v>
          </cell>
        </row>
        <row r="615">
          <cell r="B615" t="str">
            <v>5.1.1.01.05.00.</v>
          </cell>
          <cell r="G615">
            <v>2377041.1800000002</v>
          </cell>
        </row>
        <row r="616">
          <cell r="B616" t="str">
            <v>5.1.1.01.05.00.0.</v>
          </cell>
          <cell r="G616">
            <v>2377041.1800000002</v>
          </cell>
        </row>
        <row r="617">
          <cell r="B617" t="str">
            <v>5.1.1.01.05.00.0.99999</v>
          </cell>
          <cell r="G617">
            <v>2377041.1800000002</v>
          </cell>
        </row>
        <row r="618">
          <cell r="B618" t="str">
            <v>5.1.1.02.</v>
          </cell>
          <cell r="G618">
            <v>15860597.41</v>
          </cell>
        </row>
        <row r="619">
          <cell r="B619" t="str">
            <v>5.1.1.02.01.</v>
          </cell>
          <cell r="G619">
            <v>13886046.369999999</v>
          </cell>
        </row>
        <row r="620">
          <cell r="B620" t="str">
            <v>5.1.1.02.01.00.</v>
          </cell>
          <cell r="G620">
            <v>13886046.369999999</v>
          </cell>
        </row>
        <row r="621">
          <cell r="B621" t="str">
            <v>5.1.1.02.01.00.0.</v>
          </cell>
          <cell r="G621">
            <v>13886046.369999999</v>
          </cell>
        </row>
        <row r="622">
          <cell r="B622" t="str">
            <v>5.1.1.02.01.00.0.99999</v>
          </cell>
          <cell r="G622">
            <v>13886046.369999999</v>
          </cell>
        </row>
        <row r="623">
          <cell r="B623" t="str">
            <v>5.1.1.02.05.</v>
          </cell>
          <cell r="G623">
            <v>1974551.04</v>
          </cell>
        </row>
        <row r="624">
          <cell r="B624" t="str">
            <v>5.1.1.02.05.00.</v>
          </cell>
          <cell r="G624">
            <v>1974551.04</v>
          </cell>
        </row>
        <row r="625">
          <cell r="B625" t="str">
            <v>5.1.1.02.05.00.0.</v>
          </cell>
          <cell r="G625">
            <v>1974551.04</v>
          </cell>
        </row>
        <row r="626">
          <cell r="B626" t="str">
            <v>5.1.1.02.05.00.0.99999</v>
          </cell>
          <cell r="G626">
            <v>1974551.04</v>
          </cell>
        </row>
        <row r="627">
          <cell r="B627" t="str">
            <v>5.1.1.03.</v>
          </cell>
          <cell r="G627">
            <v>45861441.490000002</v>
          </cell>
        </row>
        <row r="628">
          <cell r="B628" t="str">
            <v>5.1.1.03.01.</v>
          </cell>
          <cell r="G628">
            <v>22141366.699999999</v>
          </cell>
        </row>
        <row r="629">
          <cell r="B629" t="str">
            <v>5.1.1.03.01.00.</v>
          </cell>
          <cell r="G629">
            <v>22141366.699999999</v>
          </cell>
        </row>
        <row r="630">
          <cell r="B630" t="str">
            <v>5.1.1.03.01.00.0.</v>
          </cell>
          <cell r="G630">
            <v>22141366.699999999</v>
          </cell>
        </row>
        <row r="631">
          <cell r="B631" t="str">
            <v>5.1.1.03.01.00.0.99999</v>
          </cell>
          <cell r="G631">
            <v>22141366.699999999</v>
          </cell>
        </row>
        <row r="632">
          <cell r="B632" t="str">
            <v>5.1.1.03.02.</v>
          </cell>
          <cell r="G632">
            <v>9523795.75</v>
          </cell>
        </row>
        <row r="633">
          <cell r="B633" t="str">
            <v>5.1.1.03.02.01.</v>
          </cell>
          <cell r="G633">
            <v>9523795.75</v>
          </cell>
        </row>
        <row r="634">
          <cell r="B634" t="str">
            <v>5.1.1.03.02.01.0.</v>
          </cell>
          <cell r="G634">
            <v>9523795.75</v>
          </cell>
        </row>
        <row r="635">
          <cell r="B635" t="str">
            <v>5.1.1.03.02.01.0.99999</v>
          </cell>
          <cell r="G635">
            <v>9523795.75</v>
          </cell>
        </row>
        <row r="636">
          <cell r="B636" t="str">
            <v>5.1.1.03.03.</v>
          </cell>
          <cell r="G636">
            <v>14196279.029999999</v>
          </cell>
        </row>
        <row r="637">
          <cell r="B637" t="str">
            <v>5.1.1.03.03.00.</v>
          </cell>
          <cell r="G637">
            <v>14196279.029999999</v>
          </cell>
        </row>
        <row r="638">
          <cell r="B638" t="str">
            <v>5.1.1.03.03.00.0.</v>
          </cell>
          <cell r="G638">
            <v>14196279.029999999</v>
          </cell>
        </row>
        <row r="639">
          <cell r="B639" t="str">
            <v>5.1.1.03.03.00.0.99999</v>
          </cell>
          <cell r="G639">
            <v>14196279.029999999</v>
          </cell>
        </row>
        <row r="640">
          <cell r="B640" t="str">
            <v>5.1.1.04.</v>
          </cell>
          <cell r="G640">
            <v>32315486.370000001</v>
          </cell>
        </row>
        <row r="641">
          <cell r="B641" t="str">
            <v>5.1.1.04.01.</v>
          </cell>
          <cell r="G641">
            <v>32315486.370000001</v>
          </cell>
        </row>
        <row r="642">
          <cell r="B642" t="str">
            <v>5.1.1.04.01.00.</v>
          </cell>
          <cell r="G642">
            <v>32315486.370000001</v>
          </cell>
        </row>
        <row r="643">
          <cell r="B643" t="str">
            <v>5.1.1.04.01.00.0.</v>
          </cell>
          <cell r="G643">
            <v>32315486.370000001</v>
          </cell>
        </row>
        <row r="644">
          <cell r="B644" t="str">
            <v>5.1.1.04.01.00.0.14120</v>
          </cell>
          <cell r="G644">
            <v>32315486.370000001</v>
          </cell>
        </row>
        <row r="645">
          <cell r="B645" t="str">
            <v>5.1.1.06.</v>
          </cell>
          <cell r="G645">
            <v>6731100</v>
          </cell>
        </row>
        <row r="646">
          <cell r="B646" t="str">
            <v>5.1.1.06.08.</v>
          </cell>
          <cell r="G646">
            <v>6731100</v>
          </cell>
        </row>
        <row r="647">
          <cell r="B647" t="str">
            <v>5.1.1.06.08.00.</v>
          </cell>
          <cell r="G647">
            <v>6731100</v>
          </cell>
        </row>
        <row r="648">
          <cell r="B648" t="str">
            <v>5.1.1.06.08.00.0.</v>
          </cell>
          <cell r="G648">
            <v>6731100</v>
          </cell>
        </row>
        <row r="649">
          <cell r="B649" t="str">
            <v>5.1.1.06.08.00.0.99999</v>
          </cell>
          <cell r="G649">
            <v>6731100</v>
          </cell>
        </row>
        <row r="650">
          <cell r="B650" t="str">
            <v>5.1.2.</v>
          </cell>
          <cell r="G650">
            <v>385950970.60000002</v>
          </cell>
        </row>
        <row r="651">
          <cell r="B651" t="str">
            <v>5.1.2.01.</v>
          </cell>
          <cell r="G651">
            <v>27354720</v>
          </cell>
        </row>
        <row r="652">
          <cell r="B652" t="str">
            <v>5.1.2.01.01.</v>
          </cell>
          <cell r="G652">
            <v>2400000</v>
          </cell>
        </row>
        <row r="653">
          <cell r="B653" t="str">
            <v>5.1.2.01.01.00.</v>
          </cell>
          <cell r="G653">
            <v>2400000</v>
          </cell>
        </row>
        <row r="654">
          <cell r="B654" t="str">
            <v>5.1.2.01.01.00.0.</v>
          </cell>
          <cell r="G654">
            <v>2400000</v>
          </cell>
        </row>
        <row r="655">
          <cell r="B655" t="str">
            <v>5.1.2.01.01.00.0.99999</v>
          </cell>
          <cell r="G655">
            <v>2400000</v>
          </cell>
        </row>
        <row r="656">
          <cell r="B656" t="str">
            <v>5.1.2.01.02.</v>
          </cell>
          <cell r="G656">
            <v>24954720</v>
          </cell>
        </row>
        <row r="657">
          <cell r="B657" t="str">
            <v>5.1.2.01.02.00.</v>
          </cell>
          <cell r="G657">
            <v>24954720</v>
          </cell>
        </row>
        <row r="658">
          <cell r="B658" t="str">
            <v>5.1.2.01.02.00.0.</v>
          </cell>
          <cell r="G658">
            <v>24954720</v>
          </cell>
        </row>
        <row r="659">
          <cell r="B659" t="str">
            <v>5.1.2.01.02.00.0.99999</v>
          </cell>
          <cell r="G659">
            <v>24954720</v>
          </cell>
        </row>
        <row r="660">
          <cell r="B660" t="str">
            <v>5.1.2.02.</v>
          </cell>
          <cell r="G660">
            <v>31105499.34</v>
          </cell>
        </row>
        <row r="661">
          <cell r="B661" t="str">
            <v>5.1.2.02.01.</v>
          </cell>
          <cell r="G661">
            <v>1833839</v>
          </cell>
        </row>
        <row r="662">
          <cell r="B662" t="str">
            <v>5.1.2.02.01.00.</v>
          </cell>
          <cell r="G662">
            <v>1833839</v>
          </cell>
        </row>
        <row r="663">
          <cell r="B663" t="str">
            <v>5.1.2.02.01.00.0.</v>
          </cell>
          <cell r="G663">
            <v>1833839</v>
          </cell>
        </row>
        <row r="664">
          <cell r="B664" t="str">
            <v>5.1.2.02.01.00.0.99999</v>
          </cell>
          <cell r="G664">
            <v>1833839</v>
          </cell>
        </row>
        <row r="665">
          <cell r="B665" t="str">
            <v>5.1.2.02.02.</v>
          </cell>
          <cell r="G665">
            <v>2880740</v>
          </cell>
        </row>
        <row r="666">
          <cell r="B666" t="str">
            <v>5.1.2.02.02.00.</v>
          </cell>
          <cell r="G666">
            <v>2880740</v>
          </cell>
        </row>
        <row r="667">
          <cell r="B667" t="str">
            <v>5.1.2.02.02.00.0.</v>
          </cell>
          <cell r="G667">
            <v>2880740</v>
          </cell>
        </row>
        <row r="668">
          <cell r="B668" t="str">
            <v>5.1.2.02.02.00.0.99999</v>
          </cell>
          <cell r="G668">
            <v>2880740</v>
          </cell>
        </row>
        <row r="669">
          <cell r="B669" t="str">
            <v>5.1.2.02.04.</v>
          </cell>
          <cell r="G669">
            <v>327037.14</v>
          </cell>
        </row>
        <row r="670">
          <cell r="B670" t="str">
            <v>5.1.2.02.04.00.</v>
          </cell>
          <cell r="G670">
            <v>327037.14</v>
          </cell>
        </row>
        <row r="671">
          <cell r="B671" t="str">
            <v>5.1.2.02.04.00.0.</v>
          </cell>
          <cell r="G671">
            <v>327037.14</v>
          </cell>
        </row>
        <row r="672">
          <cell r="B672" t="str">
            <v>5.1.2.02.04.00.0.99999</v>
          </cell>
          <cell r="G672">
            <v>327037.14</v>
          </cell>
        </row>
        <row r="673">
          <cell r="B673" t="str">
            <v>5.1.2.02.99.</v>
          </cell>
          <cell r="G673">
            <v>26063883.199999999</v>
          </cell>
        </row>
        <row r="674">
          <cell r="B674" t="str">
            <v>5.1.2.02.99.00.</v>
          </cell>
          <cell r="G674">
            <v>26063883.199999999</v>
          </cell>
        </row>
        <row r="675">
          <cell r="B675" t="str">
            <v>5.1.2.02.99.00.0.</v>
          </cell>
          <cell r="G675">
            <v>26063883.199999999</v>
          </cell>
        </row>
        <row r="676">
          <cell r="B676" t="str">
            <v>5.1.2.02.99.00.0.99999</v>
          </cell>
          <cell r="G676">
            <v>26063883.199999999</v>
          </cell>
        </row>
        <row r="677">
          <cell r="B677" t="str">
            <v>5.1.2.03.</v>
          </cell>
          <cell r="G677">
            <v>4307850.5999999996</v>
          </cell>
        </row>
        <row r="678">
          <cell r="B678" t="str">
            <v>5.1.2.03.01.</v>
          </cell>
          <cell r="G678">
            <v>60110</v>
          </cell>
        </row>
        <row r="679">
          <cell r="B679" t="str">
            <v>5.1.2.03.01.00.</v>
          </cell>
          <cell r="G679">
            <v>60110</v>
          </cell>
        </row>
        <row r="680">
          <cell r="B680" t="str">
            <v>5.1.2.03.01.00.0.</v>
          </cell>
          <cell r="G680">
            <v>60110</v>
          </cell>
        </row>
        <row r="681">
          <cell r="B681" t="str">
            <v>5.1.2.03.01.00.0.99999</v>
          </cell>
          <cell r="G681">
            <v>60110</v>
          </cell>
        </row>
        <row r="682">
          <cell r="B682" t="str">
            <v>5.1.2.03.06.</v>
          </cell>
          <cell r="G682">
            <v>4247740.5999999996</v>
          </cell>
        </row>
        <row r="683">
          <cell r="B683" t="str">
            <v>5.1.2.03.06.00.</v>
          </cell>
          <cell r="G683">
            <v>4247740.5999999996</v>
          </cell>
        </row>
        <row r="684">
          <cell r="B684" t="str">
            <v>5.1.2.03.06.00.0.</v>
          </cell>
          <cell r="G684">
            <v>4247740.5999999996</v>
          </cell>
        </row>
        <row r="685">
          <cell r="B685" t="str">
            <v>5.1.2.03.06.00.0.99999</v>
          </cell>
          <cell r="G685">
            <v>4247740.5999999996</v>
          </cell>
        </row>
        <row r="686">
          <cell r="B686" t="str">
            <v>5.1.2.04.</v>
          </cell>
          <cell r="G686">
            <v>3641575</v>
          </cell>
        </row>
        <row r="687">
          <cell r="B687" t="str">
            <v>5.1.2.04.03.</v>
          </cell>
          <cell r="G687">
            <v>1760000</v>
          </cell>
        </row>
        <row r="688">
          <cell r="B688" t="str">
            <v>5.1.2.04.03.00.</v>
          </cell>
          <cell r="G688">
            <v>1760000</v>
          </cell>
        </row>
        <row r="689">
          <cell r="B689" t="str">
            <v>5.1.2.04.03.00.0.</v>
          </cell>
          <cell r="G689">
            <v>1760000</v>
          </cell>
        </row>
        <row r="690">
          <cell r="B690" t="str">
            <v>5.1.2.04.03.00.0.99999</v>
          </cell>
          <cell r="G690">
            <v>1760000</v>
          </cell>
        </row>
        <row r="691">
          <cell r="B691" t="str">
            <v>5.1.2.04.06.</v>
          </cell>
          <cell r="G691">
            <v>246500</v>
          </cell>
        </row>
        <row r="692">
          <cell r="B692" t="str">
            <v>5.1.2.04.06.00.</v>
          </cell>
          <cell r="G692">
            <v>246500</v>
          </cell>
        </row>
        <row r="693">
          <cell r="B693" t="str">
            <v>5.1.2.04.06.00.0.</v>
          </cell>
          <cell r="G693">
            <v>246500</v>
          </cell>
        </row>
        <row r="694">
          <cell r="B694" t="str">
            <v>5.1.2.04.06.00.0.99999</v>
          </cell>
          <cell r="G694">
            <v>246500</v>
          </cell>
        </row>
        <row r="695">
          <cell r="B695" t="str">
            <v>5.1.2.04.99.</v>
          </cell>
          <cell r="G695">
            <v>1635075</v>
          </cell>
        </row>
        <row r="696">
          <cell r="B696" t="str">
            <v>5.1.2.04.99.00.</v>
          </cell>
          <cell r="G696">
            <v>1635075</v>
          </cell>
        </row>
        <row r="697">
          <cell r="B697" t="str">
            <v>5.1.2.04.99.00.0.</v>
          </cell>
          <cell r="G697">
            <v>1635075</v>
          </cell>
        </row>
        <row r="698">
          <cell r="B698" t="str">
            <v>5.1.2.04.99.00.0.99999</v>
          </cell>
          <cell r="G698">
            <v>1635075</v>
          </cell>
        </row>
        <row r="699">
          <cell r="B699" t="str">
            <v>5.1.2.05.</v>
          </cell>
          <cell r="G699">
            <v>2001550</v>
          </cell>
        </row>
        <row r="700">
          <cell r="B700" t="str">
            <v>5.1.2.05.01.</v>
          </cell>
          <cell r="G700">
            <v>11850</v>
          </cell>
        </row>
        <row r="701">
          <cell r="B701" t="str">
            <v>5.1.2.05.01.00.</v>
          </cell>
          <cell r="G701">
            <v>11850</v>
          </cell>
        </row>
        <row r="702">
          <cell r="B702" t="str">
            <v>5.1.2.05.01.00.0.</v>
          </cell>
          <cell r="G702">
            <v>11850</v>
          </cell>
        </row>
        <row r="703">
          <cell r="B703" t="str">
            <v>5.1.2.05.01.00.0.99999</v>
          </cell>
          <cell r="G703">
            <v>11850</v>
          </cell>
        </row>
        <row r="704">
          <cell r="B704" t="str">
            <v>5.1.2.05.02.</v>
          </cell>
          <cell r="G704">
            <v>1989700</v>
          </cell>
        </row>
        <row r="705">
          <cell r="B705" t="str">
            <v>5.1.2.05.02.00.</v>
          </cell>
          <cell r="G705">
            <v>1989700</v>
          </cell>
        </row>
        <row r="706">
          <cell r="B706" t="str">
            <v>5.1.2.05.02.00.0.</v>
          </cell>
          <cell r="G706">
            <v>1989700</v>
          </cell>
        </row>
        <row r="707">
          <cell r="B707" t="str">
            <v>5.1.2.05.02.00.0.99999</v>
          </cell>
          <cell r="G707">
            <v>1989700</v>
          </cell>
        </row>
        <row r="708">
          <cell r="B708" t="str">
            <v>5.1.2.06.</v>
          </cell>
          <cell r="G708">
            <v>11768647.84</v>
          </cell>
        </row>
        <row r="709">
          <cell r="B709" t="str">
            <v>5.1.2.06.01.</v>
          </cell>
          <cell r="G709">
            <v>11768647.84</v>
          </cell>
        </row>
        <row r="710">
          <cell r="B710" t="str">
            <v>5.1.2.06.01.01.</v>
          </cell>
          <cell r="G710">
            <v>2361465.5</v>
          </cell>
        </row>
        <row r="711">
          <cell r="B711" t="str">
            <v>5.1.2.06.01.01.0.</v>
          </cell>
          <cell r="G711">
            <v>2361465.5</v>
          </cell>
        </row>
        <row r="712">
          <cell r="B712" t="str">
            <v>5.1.2.06.01.01.0.99999</v>
          </cell>
          <cell r="G712">
            <v>2361465.5</v>
          </cell>
        </row>
        <row r="713">
          <cell r="B713" t="str">
            <v>5.1.2.06.01.04.</v>
          </cell>
          <cell r="G713">
            <v>9407182.3399999999</v>
          </cell>
        </row>
        <row r="714">
          <cell r="B714" t="str">
            <v>5.1.2.06.01.04.0.</v>
          </cell>
          <cell r="G714">
            <v>9407182.3399999999</v>
          </cell>
        </row>
        <row r="715">
          <cell r="B715" t="str">
            <v>5.1.2.06.01.04.0.99999</v>
          </cell>
          <cell r="G715">
            <v>9407182.3399999999</v>
          </cell>
        </row>
        <row r="716">
          <cell r="B716" t="str">
            <v>5.1.2.07.</v>
          </cell>
          <cell r="G716">
            <v>10860000</v>
          </cell>
        </row>
        <row r="717">
          <cell r="B717" t="str">
            <v>5.1.2.07.01.</v>
          </cell>
          <cell r="G717">
            <v>4860000</v>
          </cell>
        </row>
        <row r="718">
          <cell r="B718" t="str">
            <v>5.1.2.07.01.00.</v>
          </cell>
          <cell r="G718">
            <v>4860000</v>
          </cell>
        </row>
        <row r="719">
          <cell r="B719" t="str">
            <v>5.1.2.07.01.00.0.</v>
          </cell>
          <cell r="G719">
            <v>4860000</v>
          </cell>
        </row>
        <row r="720">
          <cell r="B720" t="str">
            <v>5.1.2.07.01.00.0.99999</v>
          </cell>
          <cell r="G720">
            <v>4860000</v>
          </cell>
        </row>
        <row r="721">
          <cell r="B721" t="str">
            <v>5.1.2.07.02.</v>
          </cell>
          <cell r="G721">
            <v>6000000</v>
          </cell>
        </row>
        <row r="722">
          <cell r="B722" t="str">
            <v>5.1.2.07.02.00.</v>
          </cell>
          <cell r="G722">
            <v>6000000</v>
          </cell>
        </row>
        <row r="723">
          <cell r="B723" t="str">
            <v>5.1.2.07.02.00.0.</v>
          </cell>
          <cell r="G723">
            <v>6000000</v>
          </cell>
        </row>
        <row r="724">
          <cell r="B724" t="str">
            <v>5.1.2.07.02.00.0.99999</v>
          </cell>
          <cell r="G724">
            <v>6000000</v>
          </cell>
        </row>
        <row r="725">
          <cell r="B725" t="str">
            <v>5.1.2.08.</v>
          </cell>
          <cell r="G725">
            <v>294911127.81999999</v>
          </cell>
        </row>
        <row r="726">
          <cell r="B726" t="str">
            <v>5.1.2.08.01.</v>
          </cell>
          <cell r="G726">
            <v>17760122.5</v>
          </cell>
        </row>
        <row r="727">
          <cell r="B727" t="str">
            <v>5.1.2.08.01.99.</v>
          </cell>
          <cell r="G727">
            <v>17760122.5</v>
          </cell>
        </row>
        <row r="728">
          <cell r="B728" t="str">
            <v>5.1.2.08.01.99.0.</v>
          </cell>
          <cell r="G728">
            <v>17760122.5</v>
          </cell>
        </row>
        <row r="729">
          <cell r="B729" t="str">
            <v>5.1.2.08.01.99.0.99999</v>
          </cell>
          <cell r="G729">
            <v>17760122.5</v>
          </cell>
        </row>
        <row r="730">
          <cell r="B730" t="str">
            <v>5.1.2.08.02.</v>
          </cell>
          <cell r="G730">
            <v>3879080.44</v>
          </cell>
        </row>
        <row r="731">
          <cell r="B731" t="str">
            <v>5.1.2.08.02.00.</v>
          </cell>
          <cell r="G731">
            <v>3879080.44</v>
          </cell>
        </row>
        <row r="732">
          <cell r="B732" t="str">
            <v>5.1.2.08.02.00.0.</v>
          </cell>
          <cell r="G732">
            <v>3879080.44</v>
          </cell>
        </row>
        <row r="733">
          <cell r="B733" t="str">
            <v>5.1.2.08.02.00.0.99999</v>
          </cell>
          <cell r="G733">
            <v>3879080.44</v>
          </cell>
        </row>
        <row r="734">
          <cell r="B734" t="str">
            <v>5.1.2.08.03.</v>
          </cell>
          <cell r="G734">
            <v>4675200</v>
          </cell>
        </row>
        <row r="735">
          <cell r="B735" t="str">
            <v>5.1.2.08.03.00.</v>
          </cell>
          <cell r="G735">
            <v>4675200</v>
          </cell>
        </row>
        <row r="736">
          <cell r="B736" t="str">
            <v>5.1.2.08.03.00.0.</v>
          </cell>
          <cell r="G736">
            <v>4675200</v>
          </cell>
        </row>
        <row r="737">
          <cell r="B737" t="str">
            <v>5.1.2.08.03.00.0.99999</v>
          </cell>
          <cell r="G737">
            <v>4675200</v>
          </cell>
        </row>
        <row r="738">
          <cell r="B738" t="str">
            <v>5.1.2.08.05.</v>
          </cell>
          <cell r="G738">
            <v>44999.97</v>
          </cell>
        </row>
        <row r="739">
          <cell r="B739" t="str">
            <v>5.1.2.08.05.00.</v>
          </cell>
          <cell r="G739">
            <v>44999.97</v>
          </cell>
        </row>
        <row r="740">
          <cell r="B740" t="str">
            <v>5.1.2.08.05.00.0.</v>
          </cell>
          <cell r="G740">
            <v>44999.97</v>
          </cell>
        </row>
        <row r="741">
          <cell r="B741" t="str">
            <v>5.1.2.08.05.00.0.99999</v>
          </cell>
          <cell r="G741">
            <v>44999.97</v>
          </cell>
        </row>
        <row r="742">
          <cell r="B742" t="str">
            <v>5.1.2.08.10.</v>
          </cell>
          <cell r="G742">
            <v>268551724.91000003</v>
          </cell>
        </row>
        <row r="743">
          <cell r="B743" t="str">
            <v>5.1.2.08.10.00.</v>
          </cell>
          <cell r="G743">
            <v>268551724.91000003</v>
          </cell>
        </row>
        <row r="744">
          <cell r="B744" t="str">
            <v>5.1.2.08.10.00.0.</v>
          </cell>
          <cell r="G744">
            <v>268551724.91000003</v>
          </cell>
        </row>
        <row r="745">
          <cell r="B745" t="str">
            <v>5.1.2.08.10.00.0.99999</v>
          </cell>
          <cell r="G745">
            <v>268551724.91000003</v>
          </cell>
        </row>
        <row r="746">
          <cell r="B746" t="str">
            <v>5.1.3.</v>
          </cell>
          <cell r="G746">
            <v>56551479.130000003</v>
          </cell>
        </row>
        <row r="747">
          <cell r="B747" t="str">
            <v>5.1.3.01.</v>
          </cell>
          <cell r="G747">
            <v>16495431.65</v>
          </cell>
        </row>
        <row r="748">
          <cell r="B748" t="str">
            <v>5.1.3.01.01.</v>
          </cell>
          <cell r="G748">
            <v>15212158.85</v>
          </cell>
        </row>
        <row r="749">
          <cell r="B749" t="str">
            <v>5.1.3.01.01.00.</v>
          </cell>
          <cell r="G749">
            <v>15212158.85</v>
          </cell>
        </row>
        <row r="750">
          <cell r="B750" t="str">
            <v>5.1.3.01.01.00.0.</v>
          </cell>
          <cell r="G750">
            <v>15212158.85</v>
          </cell>
        </row>
        <row r="751">
          <cell r="B751" t="str">
            <v>5.1.3.01.01.00.0.99999</v>
          </cell>
          <cell r="G751">
            <v>15212158.85</v>
          </cell>
        </row>
        <row r="752">
          <cell r="B752" t="str">
            <v>5.1.3.01.02.</v>
          </cell>
          <cell r="G752">
            <v>670400</v>
          </cell>
        </row>
        <row r="753">
          <cell r="B753" t="str">
            <v>5.1.3.01.02.00.</v>
          </cell>
          <cell r="G753">
            <v>670400</v>
          </cell>
        </row>
        <row r="754">
          <cell r="B754" t="str">
            <v>5.1.3.01.02.00.0.</v>
          </cell>
          <cell r="G754">
            <v>670400</v>
          </cell>
        </row>
        <row r="755">
          <cell r="B755" t="str">
            <v>5.1.3.01.02.00.0.99999</v>
          </cell>
          <cell r="G755">
            <v>670400</v>
          </cell>
        </row>
        <row r="756">
          <cell r="B756" t="str">
            <v>5.1.3.01.04.</v>
          </cell>
          <cell r="G756">
            <v>105791.9</v>
          </cell>
        </row>
        <row r="757">
          <cell r="B757" t="str">
            <v>5.1.3.01.04.00.</v>
          </cell>
          <cell r="G757">
            <v>105791.9</v>
          </cell>
        </row>
        <row r="758">
          <cell r="B758" t="str">
            <v>5.1.3.01.04.00.0.</v>
          </cell>
          <cell r="G758">
            <v>105791.9</v>
          </cell>
        </row>
        <row r="759">
          <cell r="B759" t="str">
            <v>5.1.3.01.04.00.0.99999</v>
          </cell>
          <cell r="G759">
            <v>105791.9</v>
          </cell>
        </row>
        <row r="760">
          <cell r="B760" t="str">
            <v>5.1.3.01.99.</v>
          </cell>
          <cell r="G760">
            <v>507080.9</v>
          </cell>
        </row>
        <row r="761">
          <cell r="B761" t="str">
            <v>5.1.3.01.99.00.</v>
          </cell>
          <cell r="G761">
            <v>507080.9</v>
          </cell>
        </row>
        <row r="762">
          <cell r="B762" t="str">
            <v>5.1.3.01.99.00.0.</v>
          </cell>
          <cell r="G762">
            <v>507080.9</v>
          </cell>
        </row>
        <row r="763">
          <cell r="B763" t="str">
            <v>5.1.3.01.99.00.0.99999</v>
          </cell>
          <cell r="G763">
            <v>507080.9</v>
          </cell>
        </row>
        <row r="764">
          <cell r="B764" t="str">
            <v>5.1.3.02.</v>
          </cell>
          <cell r="G764">
            <v>2460705</v>
          </cell>
        </row>
        <row r="765">
          <cell r="B765" t="str">
            <v>5.1.3.02.03.</v>
          </cell>
          <cell r="G765">
            <v>2460705</v>
          </cell>
        </row>
        <row r="766">
          <cell r="B766" t="str">
            <v>5.1.3.02.03.00.</v>
          </cell>
          <cell r="G766">
            <v>2460705</v>
          </cell>
        </row>
        <row r="767">
          <cell r="B767" t="str">
            <v>5.1.3.02.03.00.0.</v>
          </cell>
          <cell r="G767">
            <v>2460705</v>
          </cell>
        </row>
        <row r="768">
          <cell r="B768" t="str">
            <v>5.1.3.02.03.00.0.99999</v>
          </cell>
          <cell r="G768">
            <v>2460705</v>
          </cell>
        </row>
        <row r="769">
          <cell r="B769" t="str">
            <v>5.1.3.03.</v>
          </cell>
          <cell r="G769">
            <v>17694401.379999999</v>
          </cell>
        </row>
        <row r="770">
          <cell r="B770" t="str">
            <v>5.1.3.03.01.</v>
          </cell>
          <cell r="G770">
            <v>2847895.38</v>
          </cell>
        </row>
        <row r="771">
          <cell r="B771" t="str">
            <v>5.1.3.03.01.00.</v>
          </cell>
          <cell r="G771">
            <v>2847895.38</v>
          </cell>
        </row>
        <row r="772">
          <cell r="B772" t="str">
            <v>5.1.3.03.01.00.0.</v>
          </cell>
          <cell r="G772">
            <v>2847895.38</v>
          </cell>
        </row>
        <row r="773">
          <cell r="B773" t="str">
            <v>5.1.3.03.01.00.0.99999</v>
          </cell>
          <cell r="G773">
            <v>2847895.38</v>
          </cell>
        </row>
        <row r="774">
          <cell r="B774" t="str">
            <v>5.1.3.03.02.</v>
          </cell>
          <cell r="G774">
            <v>12162242</v>
          </cell>
        </row>
        <row r="775">
          <cell r="B775" t="str">
            <v>5.1.3.03.02.00.</v>
          </cell>
          <cell r="G775">
            <v>12162242</v>
          </cell>
        </row>
        <row r="776">
          <cell r="B776" t="str">
            <v>5.1.3.03.02.00.0.</v>
          </cell>
          <cell r="G776">
            <v>12162242</v>
          </cell>
        </row>
        <row r="777">
          <cell r="B777" t="str">
            <v>5.1.3.03.02.00.0.99999</v>
          </cell>
          <cell r="G777">
            <v>12162242</v>
          </cell>
        </row>
        <row r="778">
          <cell r="B778" t="str">
            <v>5.1.3.03.03.</v>
          </cell>
          <cell r="G778">
            <v>1304585</v>
          </cell>
        </row>
        <row r="779">
          <cell r="B779" t="str">
            <v>5.1.3.03.03.00.</v>
          </cell>
          <cell r="G779">
            <v>1304585</v>
          </cell>
        </row>
        <row r="780">
          <cell r="B780" t="str">
            <v>5.1.3.03.03.00.0.</v>
          </cell>
          <cell r="G780">
            <v>1304585</v>
          </cell>
        </row>
        <row r="781">
          <cell r="B781" t="str">
            <v>5.1.3.03.03.00.0.99999</v>
          </cell>
          <cell r="G781">
            <v>1304585</v>
          </cell>
        </row>
        <row r="782">
          <cell r="B782" t="str">
            <v>5.1.3.03.04.</v>
          </cell>
          <cell r="G782">
            <v>1238279</v>
          </cell>
        </row>
        <row r="783">
          <cell r="B783" t="str">
            <v>5.1.3.03.04.00.</v>
          </cell>
          <cell r="G783">
            <v>1238279</v>
          </cell>
        </row>
        <row r="784">
          <cell r="B784" t="str">
            <v>5.1.3.03.04.00.0.</v>
          </cell>
          <cell r="G784">
            <v>1238279</v>
          </cell>
        </row>
        <row r="785">
          <cell r="B785" t="str">
            <v>5.1.3.03.04.00.0.99999</v>
          </cell>
          <cell r="G785">
            <v>1238279</v>
          </cell>
        </row>
        <row r="786">
          <cell r="B786" t="str">
            <v>5.1.3.03.06.</v>
          </cell>
          <cell r="G786">
            <v>141400</v>
          </cell>
        </row>
        <row r="787">
          <cell r="B787" t="str">
            <v>5.1.3.03.06.00.</v>
          </cell>
          <cell r="G787">
            <v>141400</v>
          </cell>
        </row>
        <row r="788">
          <cell r="B788" t="str">
            <v>5.1.3.03.06.00.0.</v>
          </cell>
          <cell r="G788">
            <v>141400</v>
          </cell>
        </row>
        <row r="789">
          <cell r="B789" t="str">
            <v>5.1.3.03.06.00.0.99999</v>
          </cell>
          <cell r="G789">
            <v>141400</v>
          </cell>
        </row>
        <row r="790">
          <cell r="B790" t="str">
            <v>5.1.3.04.</v>
          </cell>
          <cell r="G790">
            <v>16040040.35</v>
          </cell>
        </row>
        <row r="791">
          <cell r="B791" t="str">
            <v>5.1.3.04.01.</v>
          </cell>
          <cell r="G791">
            <v>69188.539999999994</v>
          </cell>
        </row>
        <row r="792">
          <cell r="B792" t="str">
            <v>5.1.3.04.01.00.</v>
          </cell>
          <cell r="G792">
            <v>69188.539999999994</v>
          </cell>
        </row>
        <row r="793">
          <cell r="B793" t="str">
            <v>5.1.3.04.01.00.0.</v>
          </cell>
          <cell r="G793">
            <v>69188.539999999994</v>
          </cell>
        </row>
        <row r="794">
          <cell r="B794" t="str">
            <v>5.1.3.04.01.00.0.99999</v>
          </cell>
          <cell r="G794">
            <v>69188.539999999994</v>
          </cell>
        </row>
        <row r="795">
          <cell r="B795" t="str">
            <v>5.1.3.04.02.</v>
          </cell>
          <cell r="G795">
            <v>15970851.810000001</v>
          </cell>
        </row>
        <row r="796">
          <cell r="B796" t="str">
            <v>5.1.3.04.02.01.</v>
          </cell>
          <cell r="G796">
            <v>15970851.810000001</v>
          </cell>
        </row>
        <row r="797">
          <cell r="B797" t="str">
            <v>5.1.3.04.02.01.0.</v>
          </cell>
          <cell r="G797">
            <v>15970851.810000001</v>
          </cell>
        </row>
        <row r="798">
          <cell r="B798" t="str">
            <v>5.1.3.04.02.01.0.99999</v>
          </cell>
          <cell r="G798">
            <v>15970851.810000001</v>
          </cell>
        </row>
        <row r="799">
          <cell r="B799" t="str">
            <v>5.1.3.99.</v>
          </cell>
          <cell r="G799">
            <v>3860900.75</v>
          </cell>
        </row>
        <row r="800">
          <cell r="B800" t="str">
            <v>5.1.3.99.01.</v>
          </cell>
          <cell r="G800">
            <v>248959.19</v>
          </cell>
        </row>
        <row r="801">
          <cell r="B801" t="str">
            <v>5.1.3.99.01.00.</v>
          </cell>
          <cell r="G801">
            <v>248959.19</v>
          </cell>
        </row>
        <row r="802">
          <cell r="B802" t="str">
            <v>5.1.3.99.01.00.0.</v>
          </cell>
          <cell r="G802">
            <v>248959.19</v>
          </cell>
        </row>
        <row r="803">
          <cell r="B803" t="str">
            <v>5.1.3.99.01.00.0.99999</v>
          </cell>
          <cell r="G803">
            <v>248959.19</v>
          </cell>
        </row>
        <row r="804">
          <cell r="B804" t="str">
            <v>5.1.3.99.03.</v>
          </cell>
          <cell r="G804">
            <v>367416.28</v>
          </cell>
        </row>
        <row r="805">
          <cell r="B805" t="str">
            <v>5.1.3.99.03.00.</v>
          </cell>
          <cell r="G805">
            <v>367416.28</v>
          </cell>
        </row>
        <row r="806">
          <cell r="B806" t="str">
            <v>5.1.3.99.03.00.0.</v>
          </cell>
          <cell r="G806">
            <v>367416.28</v>
          </cell>
        </row>
        <row r="807">
          <cell r="B807" t="str">
            <v>5.1.3.99.03.00.0.99999</v>
          </cell>
          <cell r="G807">
            <v>367416.28</v>
          </cell>
        </row>
        <row r="808">
          <cell r="B808" t="str">
            <v>5.1.3.99.04.</v>
          </cell>
          <cell r="G808">
            <v>1032088</v>
          </cell>
        </row>
        <row r="809">
          <cell r="B809" t="str">
            <v>5.1.3.99.04.00.</v>
          </cell>
          <cell r="G809">
            <v>1032088</v>
          </cell>
        </row>
        <row r="810">
          <cell r="B810" t="str">
            <v>5.1.3.99.04.00.0.</v>
          </cell>
          <cell r="G810">
            <v>1032088</v>
          </cell>
        </row>
        <row r="811">
          <cell r="B811" t="str">
            <v>5.1.3.99.04.00.0.99999</v>
          </cell>
          <cell r="G811">
            <v>1032088</v>
          </cell>
        </row>
        <row r="812">
          <cell r="B812" t="str">
            <v>5.1.3.99.05.</v>
          </cell>
          <cell r="G812">
            <v>677903.28</v>
          </cell>
        </row>
        <row r="813">
          <cell r="B813" t="str">
            <v>5.1.3.99.05.00.</v>
          </cell>
          <cell r="G813">
            <v>677903.28</v>
          </cell>
        </row>
        <row r="814">
          <cell r="B814" t="str">
            <v>5.1.3.99.05.00.0.</v>
          </cell>
          <cell r="G814">
            <v>677903.28</v>
          </cell>
        </row>
        <row r="815">
          <cell r="B815" t="str">
            <v>5.1.3.99.05.00.0.99999</v>
          </cell>
          <cell r="G815">
            <v>677903.28</v>
          </cell>
        </row>
        <row r="816">
          <cell r="B816" t="str">
            <v>5.1.3.99.06.</v>
          </cell>
          <cell r="G816">
            <v>0</v>
          </cell>
        </row>
        <row r="817">
          <cell r="B817" t="str">
            <v>5.1.3.99.06.00.</v>
          </cell>
          <cell r="G817">
            <v>0</v>
          </cell>
        </row>
        <row r="818">
          <cell r="B818" t="str">
            <v>5.1.3.99.06.00.0.</v>
          </cell>
          <cell r="G818">
            <v>0</v>
          </cell>
        </row>
        <row r="819">
          <cell r="B819" t="str">
            <v>5.1.3.99.06.00.0.99999</v>
          </cell>
          <cell r="G819">
            <v>0</v>
          </cell>
        </row>
        <row r="820">
          <cell r="B820" t="str">
            <v>5.1.3.99.99.</v>
          </cell>
          <cell r="G820">
            <v>1534534</v>
          </cell>
        </row>
        <row r="821">
          <cell r="B821" t="str">
            <v>5.1.3.99.99.00.</v>
          </cell>
          <cell r="G821">
            <v>1534534</v>
          </cell>
        </row>
        <row r="822">
          <cell r="B822" t="str">
            <v>5.1.3.99.99.00.0.</v>
          </cell>
          <cell r="G822">
            <v>1534534</v>
          </cell>
        </row>
        <row r="823">
          <cell r="B823" t="str">
            <v>5.1.3.99.99.00.0.99999</v>
          </cell>
          <cell r="G823">
            <v>1534534</v>
          </cell>
        </row>
        <row r="824">
          <cell r="B824" t="str">
            <v>5.1.4.</v>
          </cell>
          <cell r="G824">
            <v>31152704.370000001</v>
          </cell>
        </row>
        <row r="825">
          <cell r="B825" t="str">
            <v>5.1.4.01.</v>
          </cell>
          <cell r="G825">
            <v>31152704.370000001</v>
          </cell>
        </row>
        <row r="826">
          <cell r="B826" t="str">
            <v>5.1.4.01.01.</v>
          </cell>
          <cell r="G826">
            <v>31152704.370000001</v>
          </cell>
        </row>
        <row r="827">
          <cell r="B827" t="str">
            <v>5.1.4.01.01.02.</v>
          </cell>
          <cell r="G827">
            <v>3342860.89</v>
          </cell>
        </row>
        <row r="828">
          <cell r="B828" t="str">
            <v>5.1.4.01.01.02.0.</v>
          </cell>
          <cell r="G828">
            <v>3342860.89</v>
          </cell>
        </row>
        <row r="829">
          <cell r="B829" t="str">
            <v>5.1.4.01.01.02.0.99999</v>
          </cell>
          <cell r="G829">
            <v>3342860.89</v>
          </cell>
        </row>
        <row r="830">
          <cell r="B830" t="str">
            <v>5.1.4.01.01.03.</v>
          </cell>
          <cell r="G830">
            <v>22699614.640000001</v>
          </cell>
        </row>
        <row r="831">
          <cell r="B831" t="str">
            <v>5.1.4.01.01.03.0.</v>
          </cell>
          <cell r="G831">
            <v>22699614.640000001</v>
          </cell>
        </row>
        <row r="832">
          <cell r="B832" t="str">
            <v>5.1.4.01.01.03.0.99999</v>
          </cell>
          <cell r="G832">
            <v>22699614.640000001</v>
          </cell>
        </row>
        <row r="833">
          <cell r="B833" t="str">
            <v>5.1.4.01.01.04.</v>
          </cell>
          <cell r="G833">
            <v>1726534.42</v>
          </cell>
        </row>
        <row r="834">
          <cell r="B834" t="str">
            <v>5.1.4.01.01.04.0.</v>
          </cell>
          <cell r="G834">
            <v>1726534.42</v>
          </cell>
        </row>
        <row r="835">
          <cell r="B835" t="str">
            <v>5.1.4.01.01.04.0.99999</v>
          </cell>
          <cell r="G835">
            <v>1726534.42</v>
          </cell>
        </row>
        <row r="836">
          <cell r="B836" t="str">
            <v>5.1.4.01.01.05.</v>
          </cell>
          <cell r="G836">
            <v>532403.30000000005</v>
          </cell>
        </row>
        <row r="837">
          <cell r="B837" t="str">
            <v>5.1.4.01.01.05.0.</v>
          </cell>
          <cell r="G837">
            <v>532403.30000000005</v>
          </cell>
        </row>
        <row r="838">
          <cell r="B838" t="str">
            <v>5.1.4.01.01.05.0.99999</v>
          </cell>
          <cell r="G838">
            <v>532403.30000000005</v>
          </cell>
        </row>
        <row r="839">
          <cell r="B839" t="str">
            <v>5.1.4.01.01.06.</v>
          </cell>
          <cell r="G839">
            <v>930951.99</v>
          </cell>
        </row>
        <row r="840">
          <cell r="B840" t="str">
            <v>5.1.4.01.01.06.0.</v>
          </cell>
          <cell r="G840">
            <v>930951.99</v>
          </cell>
        </row>
        <row r="841">
          <cell r="B841" t="str">
            <v>5.1.4.01.01.06.0.99999</v>
          </cell>
          <cell r="G841">
            <v>930951.99</v>
          </cell>
        </row>
        <row r="842">
          <cell r="B842" t="str">
            <v>5.1.4.01.01.07.</v>
          </cell>
          <cell r="G842">
            <v>1818349.08</v>
          </cell>
        </row>
        <row r="843">
          <cell r="B843" t="str">
            <v>5.1.4.01.01.07.0.</v>
          </cell>
          <cell r="G843">
            <v>1818349.08</v>
          </cell>
        </row>
        <row r="844">
          <cell r="B844" t="str">
            <v>5.1.4.01.01.07.0.99999</v>
          </cell>
          <cell r="G844">
            <v>1818349.08</v>
          </cell>
        </row>
        <row r="845">
          <cell r="B845" t="str">
            <v>5.1.4.01.01.10.</v>
          </cell>
          <cell r="G845">
            <v>23046.92</v>
          </cell>
        </row>
        <row r="846">
          <cell r="B846" t="str">
            <v>5.1.4.01.01.10.0.</v>
          </cell>
          <cell r="G846">
            <v>23046.92</v>
          </cell>
        </row>
        <row r="847">
          <cell r="B847" t="str">
            <v>5.1.4.01.01.10.0.99999</v>
          </cell>
          <cell r="G847">
            <v>23046.92</v>
          </cell>
        </row>
        <row r="848">
          <cell r="B848" t="str">
            <v>5.1.4.01.01.99.</v>
          </cell>
          <cell r="G848">
            <v>78943.13</v>
          </cell>
        </row>
        <row r="849">
          <cell r="B849" t="str">
            <v>5.1.4.01.01.99.0.</v>
          </cell>
          <cell r="G849">
            <v>78943.13</v>
          </cell>
        </row>
        <row r="850">
          <cell r="B850" t="str">
            <v>5.1.4.01.01.99.0.99999</v>
          </cell>
          <cell r="G850">
            <v>78943.13</v>
          </cell>
        </row>
        <row r="851">
          <cell r="B851" t="str">
            <v>5.2.</v>
          </cell>
          <cell r="G851">
            <v>25823516.789999999</v>
          </cell>
        </row>
        <row r="852">
          <cell r="B852" t="str">
            <v>5.2.1.</v>
          </cell>
          <cell r="G852">
            <v>25823516.789999999</v>
          </cell>
        </row>
        <row r="853">
          <cell r="B853" t="str">
            <v>5.2.1.02.</v>
          </cell>
          <cell r="G853">
            <v>25823516.789999999</v>
          </cell>
        </row>
        <row r="854">
          <cell r="B854" t="str">
            <v>5.2.1.02.02.</v>
          </cell>
          <cell r="G854">
            <v>25823516.789999999</v>
          </cell>
        </row>
        <row r="855">
          <cell r="B855" t="str">
            <v>5.2.1.02.02.99.</v>
          </cell>
          <cell r="G855">
            <v>25823516.789999999</v>
          </cell>
        </row>
        <row r="856">
          <cell r="B856" t="str">
            <v>5.2.1.02.02.99.0.</v>
          </cell>
          <cell r="G856">
            <v>25823516.789999999</v>
          </cell>
        </row>
        <row r="857">
          <cell r="B857" t="str">
            <v>5.2.1.02.02.99.0.14226</v>
          </cell>
          <cell r="G857">
            <v>25823516.789999999</v>
          </cell>
        </row>
        <row r="858">
          <cell r="B858" t="str">
            <v>5.4.</v>
          </cell>
          <cell r="G858">
            <v>52725701.560000002</v>
          </cell>
        </row>
        <row r="859">
          <cell r="B859" t="str">
            <v>5.4.1.</v>
          </cell>
          <cell r="G859">
            <v>52725701.560000002</v>
          </cell>
        </row>
        <row r="860">
          <cell r="B860" t="str">
            <v>5.4.1.01.</v>
          </cell>
          <cell r="G860">
            <v>52592351.560000002</v>
          </cell>
        </row>
        <row r="861">
          <cell r="B861" t="str">
            <v>5.4.1.01.01.</v>
          </cell>
          <cell r="G861">
            <v>51785424.43</v>
          </cell>
        </row>
        <row r="862">
          <cell r="B862" t="str">
            <v>5.4.1.01.01.01.</v>
          </cell>
          <cell r="G862">
            <v>1785424.43</v>
          </cell>
        </row>
        <row r="863">
          <cell r="B863" t="str">
            <v>5.4.1.01.01.01.1.</v>
          </cell>
          <cell r="G863">
            <v>711789.15</v>
          </cell>
        </row>
        <row r="864">
          <cell r="B864" t="str">
            <v>5.4.1.01.01.01.1.99999</v>
          </cell>
          <cell r="G864">
            <v>711789.15</v>
          </cell>
        </row>
        <row r="865">
          <cell r="B865" t="str">
            <v>5.4.1.01.01.01.9.</v>
          </cell>
          <cell r="G865">
            <v>1073635.28</v>
          </cell>
        </row>
        <row r="866">
          <cell r="B866" t="str">
            <v>5.4.1.01.01.01.9.99999</v>
          </cell>
          <cell r="G866">
            <v>1073635.28</v>
          </cell>
        </row>
        <row r="867">
          <cell r="B867" t="str">
            <v>5.4.1.01.01.99.</v>
          </cell>
          <cell r="G867">
            <v>50000000</v>
          </cell>
        </row>
        <row r="868">
          <cell r="B868" t="str">
            <v>5.4.1.01.01.99.0.</v>
          </cell>
          <cell r="G868">
            <v>50000000</v>
          </cell>
        </row>
        <row r="869">
          <cell r="B869" t="str">
            <v>5.4.1.01.01.99.0.99999</v>
          </cell>
          <cell r="G869">
            <v>50000000</v>
          </cell>
        </row>
        <row r="870">
          <cell r="B870" t="str">
            <v>5.4.1.01.02.</v>
          </cell>
          <cell r="G870">
            <v>806927.13</v>
          </cell>
        </row>
        <row r="871">
          <cell r="B871" t="str">
            <v>5.4.1.01.02.01.</v>
          </cell>
          <cell r="G871">
            <v>806927.13</v>
          </cell>
        </row>
        <row r="872">
          <cell r="B872" t="str">
            <v>5.4.1.01.02.01.1.</v>
          </cell>
          <cell r="G872">
            <v>54637.13</v>
          </cell>
        </row>
        <row r="873">
          <cell r="B873" t="str">
            <v>5.4.1.01.02.01.1.99999</v>
          </cell>
          <cell r="G873">
            <v>54637.13</v>
          </cell>
        </row>
        <row r="874">
          <cell r="B874" t="str">
            <v>5.4.1.01.02.01.9.</v>
          </cell>
          <cell r="G874">
            <v>752290</v>
          </cell>
        </row>
        <row r="875">
          <cell r="B875" t="str">
            <v>5.4.1.01.02.01.9.99999</v>
          </cell>
          <cell r="G875">
            <v>752290</v>
          </cell>
        </row>
        <row r="876">
          <cell r="B876" t="str">
            <v>5.4.1.02.</v>
          </cell>
          <cell r="G876">
            <v>133350</v>
          </cell>
        </row>
        <row r="877">
          <cell r="B877" t="str">
            <v>5.4.1.02.01.</v>
          </cell>
          <cell r="G877">
            <v>133350</v>
          </cell>
        </row>
        <row r="878">
          <cell r="B878" t="str">
            <v>5.4.1.02.01.99.</v>
          </cell>
          <cell r="G878">
            <v>133350</v>
          </cell>
        </row>
        <row r="879">
          <cell r="B879" t="str">
            <v>5.4.1.02.01.99.0.</v>
          </cell>
          <cell r="G879">
            <v>133350</v>
          </cell>
        </row>
        <row r="880">
          <cell r="B880" t="str">
            <v>5.4.1.02.01.99.0.11210</v>
          </cell>
          <cell r="G880">
            <v>133350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63" zoomScaleNormal="100" zoomScaleSheetLayoutView="100" workbookViewId="0">
      <selection activeCell="D172" sqref="D172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4" customWidth="1"/>
    <col min="3" max="3" width="6" style="22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28" t="s">
        <v>1044</v>
      </c>
      <c r="B1" s="128"/>
      <c r="C1" s="128"/>
      <c r="D1" s="128"/>
      <c r="E1" s="128"/>
    </row>
    <row r="2" spans="1:6" ht="18" customHeight="1" x14ac:dyDescent="0.25">
      <c r="A2" s="128" t="s">
        <v>0</v>
      </c>
      <c r="B2" s="128"/>
      <c r="C2" s="128"/>
      <c r="D2" s="128"/>
      <c r="E2" s="128"/>
      <c r="F2" s="9"/>
    </row>
    <row r="3" spans="1:6" ht="18" customHeight="1" x14ac:dyDescent="0.25">
      <c r="A3" s="128" t="s">
        <v>1054</v>
      </c>
      <c r="B3" s="128"/>
      <c r="C3" s="128"/>
      <c r="D3" s="128"/>
      <c r="E3" s="128"/>
    </row>
    <row r="4" spans="1:6" ht="18" customHeight="1" x14ac:dyDescent="0.25">
      <c r="A4" s="129" t="s">
        <v>924</v>
      </c>
      <c r="B4" s="129"/>
      <c r="C4" s="129"/>
      <c r="D4" s="129"/>
      <c r="E4" s="129"/>
    </row>
    <row r="5" spans="1:6" ht="6" customHeight="1" x14ac:dyDescent="0.25">
      <c r="A5" s="64"/>
      <c r="B5" s="65"/>
      <c r="C5" s="66"/>
      <c r="D5" s="67"/>
      <c r="E5" s="67"/>
    </row>
    <row r="6" spans="1:6" ht="24.75" customHeight="1" x14ac:dyDescent="0.25">
      <c r="A6" s="62" t="s">
        <v>927</v>
      </c>
      <c r="B6" s="62" t="s">
        <v>1014</v>
      </c>
      <c r="C6" s="63" t="s">
        <v>1</v>
      </c>
      <c r="D6" s="62" t="s">
        <v>1053</v>
      </c>
      <c r="E6" s="62" t="s">
        <v>1051</v>
      </c>
      <c r="F6" s="13"/>
    </row>
    <row r="7" spans="1:6" ht="6" customHeight="1" x14ac:dyDescent="0.25">
      <c r="C7" s="15"/>
      <c r="D7" s="16"/>
      <c r="E7" s="16"/>
    </row>
    <row r="8" spans="1:6" ht="18" customHeight="1" x14ac:dyDescent="0.25">
      <c r="A8" s="23" t="s">
        <v>2</v>
      </c>
      <c r="B8" s="24" t="s">
        <v>3</v>
      </c>
      <c r="C8" s="25"/>
      <c r="D8" s="26"/>
      <c r="E8" s="26"/>
      <c r="F8" s="17"/>
    </row>
    <row r="9" spans="1:6" ht="18" customHeight="1" x14ac:dyDescent="0.25">
      <c r="A9" s="27" t="s">
        <v>4</v>
      </c>
      <c r="B9" s="28" t="s">
        <v>5</v>
      </c>
      <c r="C9" s="29"/>
      <c r="D9" s="30"/>
      <c r="E9" s="30"/>
      <c r="F9" s="17"/>
    </row>
    <row r="10" spans="1:6" ht="18" customHeight="1" x14ac:dyDescent="0.25">
      <c r="A10" s="31" t="s">
        <v>6</v>
      </c>
      <c r="B10" s="32" t="s">
        <v>7</v>
      </c>
      <c r="C10" s="33" t="s">
        <v>8</v>
      </c>
      <c r="D10" s="34">
        <f>SUM(D11:D12)</f>
        <v>1800146.8429399999</v>
      </c>
      <c r="E10" s="34">
        <f>SUM(E11:E12)</f>
        <v>1961635.3679500001</v>
      </c>
      <c r="F10" s="17"/>
    </row>
    <row r="11" spans="1:6" ht="18" customHeight="1" x14ac:dyDescent="0.25">
      <c r="A11" s="35" t="s">
        <v>9</v>
      </c>
      <c r="B11" s="36" t="s">
        <v>10</v>
      </c>
      <c r="C11" s="37"/>
      <c r="D11" s="38">
        <v>1197442.33216</v>
      </c>
      <c r="E11" s="38">
        <v>1508729.11262</v>
      </c>
      <c r="F11" s="17"/>
    </row>
    <row r="12" spans="1:6" ht="18" customHeight="1" x14ac:dyDescent="0.25">
      <c r="A12" s="35" t="s">
        <v>11</v>
      </c>
      <c r="B12" s="36" t="s">
        <v>12</v>
      </c>
      <c r="C12" s="37"/>
      <c r="D12" s="122">
        <v>602704.51078000001</v>
      </c>
      <c r="E12" s="122">
        <v>452906.25533000001</v>
      </c>
      <c r="F12" s="17"/>
    </row>
    <row r="13" spans="1:6" ht="18" customHeight="1" x14ac:dyDescent="0.25">
      <c r="A13" s="31" t="s">
        <v>13</v>
      </c>
      <c r="B13" s="32" t="s">
        <v>14</v>
      </c>
      <c r="C13" s="33" t="s">
        <v>15</v>
      </c>
      <c r="D13" s="34">
        <f>SUM(D14:D18)</f>
        <v>0</v>
      </c>
      <c r="E13" s="34">
        <f>SUM(E14:E18)</f>
        <v>0</v>
      </c>
      <c r="F13" s="17"/>
    </row>
    <row r="14" spans="1:6" ht="18" customHeight="1" x14ac:dyDescent="0.25">
      <c r="A14" s="40" t="s">
        <v>16</v>
      </c>
      <c r="B14" s="36" t="s">
        <v>17</v>
      </c>
      <c r="C14" s="37"/>
      <c r="D14" s="38"/>
      <c r="E14" s="38"/>
      <c r="F14" s="17"/>
    </row>
    <row r="15" spans="1:6" ht="18" customHeight="1" x14ac:dyDescent="0.25">
      <c r="A15" s="40" t="s">
        <v>18</v>
      </c>
      <c r="B15" s="36" t="s">
        <v>19</v>
      </c>
      <c r="C15" s="37"/>
      <c r="D15" s="38"/>
      <c r="E15" s="38"/>
      <c r="F15" s="17"/>
    </row>
    <row r="16" spans="1:6" ht="18" customHeight="1" x14ac:dyDescent="0.25">
      <c r="A16" s="41" t="s">
        <v>20</v>
      </c>
      <c r="B16" s="36" t="s">
        <v>21</v>
      </c>
      <c r="C16" s="37"/>
      <c r="D16" s="38"/>
      <c r="E16" s="38"/>
      <c r="F16" s="17"/>
    </row>
    <row r="17" spans="1:6" ht="18" customHeight="1" x14ac:dyDescent="0.25">
      <c r="A17" s="40" t="s">
        <v>22</v>
      </c>
      <c r="B17" s="36" t="s">
        <v>23</v>
      </c>
      <c r="C17" s="37"/>
      <c r="D17" s="38"/>
      <c r="E17" s="38"/>
      <c r="F17" s="17"/>
    </row>
    <row r="18" spans="1:6" ht="18" customHeight="1" x14ac:dyDescent="0.25">
      <c r="A18" s="40" t="s">
        <v>24</v>
      </c>
      <c r="B18" s="36" t="s">
        <v>25</v>
      </c>
      <c r="C18" s="37"/>
      <c r="D18" s="38"/>
      <c r="E18" s="38"/>
      <c r="F18" s="17"/>
    </row>
    <row r="19" spans="1:6" ht="18" customHeight="1" x14ac:dyDescent="0.25">
      <c r="A19" s="31" t="s">
        <v>26</v>
      </c>
      <c r="B19" s="32" t="s">
        <v>27</v>
      </c>
      <c r="C19" s="33" t="s">
        <v>28</v>
      </c>
      <c r="D19" s="34">
        <f>SUM(D20:D36)</f>
        <v>4420249.931859999</v>
      </c>
      <c r="E19" s="34">
        <f>SUM(E20:E36)</f>
        <v>4600002.9514500005</v>
      </c>
      <c r="F19" s="17"/>
    </row>
    <row r="20" spans="1:6" ht="18" customHeight="1" x14ac:dyDescent="0.25">
      <c r="A20" s="40" t="s">
        <v>29</v>
      </c>
      <c r="B20" s="36" t="s">
        <v>30</v>
      </c>
      <c r="C20" s="37"/>
      <c r="D20" s="38">
        <v>555812.97510000004</v>
      </c>
      <c r="E20" s="38">
        <v>774834.00731999998</v>
      </c>
      <c r="F20" s="17"/>
    </row>
    <row r="21" spans="1:6" ht="18" customHeight="1" x14ac:dyDescent="0.25">
      <c r="A21" s="40" t="s">
        <v>31</v>
      </c>
      <c r="B21" s="36" t="s">
        <v>32</v>
      </c>
      <c r="C21" s="37"/>
      <c r="D21" s="38"/>
      <c r="E21" s="38"/>
      <c r="F21" s="17"/>
    </row>
    <row r="22" spans="1:6" ht="18" customHeight="1" x14ac:dyDescent="0.25">
      <c r="A22" s="40" t="s">
        <v>33</v>
      </c>
      <c r="B22" s="36" t="s">
        <v>34</v>
      </c>
      <c r="C22" s="37"/>
      <c r="D22" s="38"/>
      <c r="E22" s="38"/>
      <c r="F22" s="17"/>
    </row>
    <row r="23" spans="1:6" ht="18" customHeight="1" x14ac:dyDescent="0.25">
      <c r="A23" s="40" t="s">
        <v>35</v>
      </c>
      <c r="B23" s="36" t="s">
        <v>36</v>
      </c>
      <c r="C23" s="37"/>
      <c r="D23" s="124">
        <v>251781.26096000001</v>
      </c>
      <c r="E23" s="124">
        <v>186853.28787</v>
      </c>
      <c r="F23" s="17"/>
    </row>
    <row r="24" spans="1:6" ht="18" customHeight="1" x14ac:dyDescent="0.25">
      <c r="A24" s="40" t="s">
        <v>37</v>
      </c>
      <c r="B24" s="36" t="s">
        <v>38</v>
      </c>
      <c r="C24" s="37"/>
      <c r="D24" s="38"/>
      <c r="E24" s="38"/>
      <c r="F24" s="17"/>
    </row>
    <row r="25" spans="1:6" ht="18" customHeight="1" x14ac:dyDescent="0.25">
      <c r="A25" s="40" t="s">
        <v>39</v>
      </c>
      <c r="B25" s="36" t="s">
        <v>40</v>
      </c>
      <c r="C25" s="37"/>
      <c r="D25" s="124">
        <v>3784139.5490700002</v>
      </c>
      <c r="E25" s="124">
        <v>3811623.85378</v>
      </c>
      <c r="F25" s="17"/>
    </row>
    <row r="26" spans="1:6" ht="18" customHeight="1" x14ac:dyDescent="0.25">
      <c r="A26" s="41" t="s">
        <v>41</v>
      </c>
      <c r="B26" s="36" t="s">
        <v>42</v>
      </c>
      <c r="C26" s="37"/>
      <c r="D26" s="38"/>
      <c r="E26" s="38"/>
      <c r="F26" s="17"/>
    </row>
    <row r="27" spans="1:6" ht="18" customHeight="1" x14ac:dyDescent="0.25">
      <c r="A27" s="42" t="s">
        <v>43</v>
      </c>
      <c r="B27" s="36" t="s">
        <v>44</v>
      </c>
      <c r="C27" s="37"/>
      <c r="D27" s="38"/>
      <c r="E27" s="38"/>
      <c r="F27" s="17"/>
    </row>
    <row r="28" spans="1:6" ht="18" customHeight="1" x14ac:dyDescent="0.25">
      <c r="A28" s="40" t="s">
        <v>45</v>
      </c>
      <c r="B28" s="36" t="s">
        <v>46</v>
      </c>
      <c r="C28" s="37"/>
      <c r="D28" s="38"/>
      <c r="E28" s="38"/>
      <c r="F28" s="17"/>
    </row>
    <row r="29" spans="1:6" ht="18" customHeight="1" x14ac:dyDescent="0.25">
      <c r="A29" s="40" t="s">
        <v>47</v>
      </c>
      <c r="B29" s="36" t="s">
        <v>48</v>
      </c>
      <c r="C29" s="37"/>
      <c r="D29" s="38"/>
      <c r="E29" s="38"/>
      <c r="F29" s="17"/>
    </row>
    <row r="30" spans="1:6" ht="18" customHeight="1" x14ac:dyDescent="0.25">
      <c r="A30" s="40" t="s">
        <v>49</v>
      </c>
      <c r="B30" s="36" t="s">
        <v>50</v>
      </c>
      <c r="C30" s="37"/>
      <c r="D30" s="38"/>
      <c r="E30" s="38"/>
      <c r="F30" s="17"/>
    </row>
    <row r="31" spans="1:6" ht="18" customHeight="1" x14ac:dyDescent="0.25">
      <c r="A31" s="40" t="s">
        <v>51</v>
      </c>
      <c r="B31" s="36" t="s">
        <v>52</v>
      </c>
      <c r="C31" s="37"/>
      <c r="D31" s="38"/>
      <c r="E31" s="38"/>
      <c r="F31" s="17"/>
    </row>
    <row r="32" spans="1:6" ht="18" customHeight="1" x14ac:dyDescent="0.25">
      <c r="A32" s="40" t="s">
        <v>1024</v>
      </c>
      <c r="B32" s="36" t="s">
        <v>1025</v>
      </c>
      <c r="C32" s="37"/>
      <c r="D32" s="38"/>
      <c r="E32" s="38"/>
      <c r="F32" s="17"/>
    </row>
    <row r="33" spans="1:6" ht="18" customHeight="1" x14ac:dyDescent="0.25">
      <c r="A33" s="40" t="s">
        <v>1026</v>
      </c>
      <c r="B33" s="36" t="s">
        <v>1027</v>
      </c>
      <c r="C33" s="37"/>
      <c r="D33" s="38"/>
      <c r="E33" s="38"/>
      <c r="F33" s="17"/>
    </row>
    <row r="34" spans="1:6" ht="18" customHeight="1" x14ac:dyDescent="0.25">
      <c r="A34" s="40" t="s">
        <v>53</v>
      </c>
      <c r="B34" s="36" t="s">
        <v>54</v>
      </c>
      <c r="C34" s="37"/>
      <c r="D34" s="38"/>
      <c r="E34" s="38"/>
      <c r="F34" s="17"/>
    </row>
    <row r="35" spans="1:6" ht="18" customHeight="1" x14ac:dyDescent="0.25">
      <c r="A35" s="40" t="s">
        <v>55</v>
      </c>
      <c r="B35" s="36" t="s">
        <v>56</v>
      </c>
      <c r="C35" s="37"/>
      <c r="D35" s="38">
        <v>3894.0441000000001</v>
      </c>
      <c r="E35" s="38">
        <v>2069.69985</v>
      </c>
      <c r="F35" s="17"/>
    </row>
    <row r="36" spans="1:6" ht="18" customHeight="1" x14ac:dyDescent="0.25">
      <c r="A36" s="40" t="s">
        <v>57</v>
      </c>
      <c r="B36" s="36" t="s">
        <v>58</v>
      </c>
      <c r="C36" s="37"/>
      <c r="D36" s="124">
        <v>-175377.89736999999</v>
      </c>
      <c r="E36" s="124">
        <v>-175377.89736999999</v>
      </c>
      <c r="F36" s="17"/>
    </row>
    <row r="37" spans="1:6" ht="18" customHeight="1" x14ac:dyDescent="0.25">
      <c r="A37" s="31" t="s">
        <v>59</v>
      </c>
      <c r="B37" s="32" t="s">
        <v>60</v>
      </c>
      <c r="C37" s="33" t="s">
        <v>61</v>
      </c>
      <c r="D37" s="34">
        <f>SUM(D38:D42)</f>
        <v>191794.49063999997</v>
      </c>
      <c r="E37" s="34">
        <f>SUM(E38:E42)</f>
        <v>4274.1906200000003</v>
      </c>
      <c r="F37" s="17"/>
    </row>
    <row r="38" spans="1:6" ht="18" customHeight="1" x14ac:dyDescent="0.25">
      <c r="A38" s="40" t="s">
        <v>62</v>
      </c>
      <c r="B38" s="36" t="s">
        <v>63</v>
      </c>
      <c r="C38" s="37"/>
      <c r="D38" s="38">
        <v>191794.49063999997</v>
      </c>
      <c r="E38" s="38">
        <v>4274.1906200000003</v>
      </c>
      <c r="F38" s="17"/>
    </row>
    <row r="39" spans="1:6" ht="18" customHeight="1" x14ac:dyDescent="0.25">
      <c r="A39" s="40" t="s">
        <v>64</v>
      </c>
      <c r="B39" s="36" t="s">
        <v>65</v>
      </c>
      <c r="C39" s="37"/>
      <c r="D39" s="38"/>
      <c r="E39" s="38"/>
      <c r="F39" s="17"/>
    </row>
    <row r="40" spans="1:6" ht="18" customHeight="1" x14ac:dyDescent="0.25">
      <c r="A40" s="40" t="s">
        <v>66</v>
      </c>
      <c r="B40" s="36" t="s">
        <v>67</v>
      </c>
      <c r="C40" s="37"/>
      <c r="D40" s="38"/>
      <c r="E40" s="38"/>
      <c r="F40" s="17"/>
    </row>
    <row r="41" spans="1:6" ht="18" customHeight="1" x14ac:dyDescent="0.25">
      <c r="A41" s="40" t="s">
        <v>68</v>
      </c>
      <c r="B41" s="36" t="s">
        <v>69</v>
      </c>
      <c r="C41" s="37"/>
      <c r="D41" s="38"/>
      <c r="E41" s="38"/>
      <c r="F41" s="17"/>
    </row>
    <row r="42" spans="1:6" ht="18" customHeight="1" x14ac:dyDescent="0.25">
      <c r="A42" s="40" t="s">
        <v>70</v>
      </c>
      <c r="B42" s="36" t="s">
        <v>71</v>
      </c>
      <c r="C42" s="37"/>
      <c r="D42" s="38"/>
      <c r="E42" s="38"/>
      <c r="F42" s="17"/>
    </row>
    <row r="43" spans="1:6" ht="18" customHeight="1" x14ac:dyDescent="0.25">
      <c r="A43" s="31" t="s">
        <v>72</v>
      </c>
      <c r="B43" s="32" t="s">
        <v>73</v>
      </c>
      <c r="C43" s="33" t="s">
        <v>74</v>
      </c>
      <c r="D43" s="34">
        <f>SUM(D44:D46)</f>
        <v>14526.974400000001</v>
      </c>
      <c r="E43" s="34">
        <f>SUM(E44:E46)</f>
        <v>12194.38883</v>
      </c>
      <c r="F43" s="17"/>
    </row>
    <row r="44" spans="1:6" ht="18" customHeight="1" x14ac:dyDescent="0.25">
      <c r="A44" s="40" t="s">
        <v>75</v>
      </c>
      <c r="B44" s="36" t="s">
        <v>76</v>
      </c>
      <c r="C44" s="37"/>
      <c r="D44" s="38">
        <v>14526.974400000001</v>
      </c>
      <c r="E44" s="38">
        <v>12194.38883</v>
      </c>
      <c r="F44" s="17"/>
    </row>
    <row r="45" spans="1:6" ht="18" customHeight="1" x14ac:dyDescent="0.25">
      <c r="A45" s="40" t="s">
        <v>77</v>
      </c>
      <c r="B45" s="36" t="s">
        <v>78</v>
      </c>
      <c r="C45" s="37"/>
      <c r="D45" s="38"/>
      <c r="E45" s="38"/>
      <c r="F45" s="17"/>
    </row>
    <row r="46" spans="1:6" ht="18" customHeight="1" x14ac:dyDescent="0.25">
      <c r="A46" s="40" t="s">
        <v>79</v>
      </c>
      <c r="B46" s="36" t="s">
        <v>80</v>
      </c>
      <c r="C46" s="37"/>
      <c r="D46" s="38"/>
      <c r="E46" s="38"/>
      <c r="F46" s="17"/>
    </row>
    <row r="47" spans="1:6" ht="18" customHeight="1" x14ac:dyDescent="0.25">
      <c r="A47" s="46"/>
      <c r="B47" s="28" t="s">
        <v>81</v>
      </c>
      <c r="C47" s="29"/>
      <c r="D47" s="48">
        <f>+D43++D37+D19+D13+D10</f>
        <v>6426718.239839999</v>
      </c>
      <c r="E47" s="48">
        <f>+E43++E37+E19+E13+E10</f>
        <v>6578106.8988500005</v>
      </c>
      <c r="F47" s="17"/>
    </row>
    <row r="48" spans="1:6" ht="18" customHeight="1" x14ac:dyDescent="0.25">
      <c r="A48" s="58"/>
      <c r="B48" s="59"/>
      <c r="C48" s="60"/>
      <c r="D48" s="61"/>
      <c r="E48" s="61"/>
      <c r="F48" s="17"/>
    </row>
    <row r="49" spans="1:6" ht="18" customHeight="1" x14ac:dyDescent="0.25">
      <c r="A49" s="27" t="s">
        <v>82</v>
      </c>
      <c r="B49" s="28" t="s">
        <v>83</v>
      </c>
      <c r="C49" s="29"/>
      <c r="D49" s="30"/>
      <c r="E49" s="30"/>
      <c r="F49" s="17"/>
    </row>
    <row r="50" spans="1:6" ht="18" customHeight="1" x14ac:dyDescent="0.25">
      <c r="A50" s="31" t="s">
        <v>84</v>
      </c>
      <c r="B50" s="32" t="s">
        <v>85</v>
      </c>
      <c r="C50" s="33" t="s">
        <v>86</v>
      </c>
      <c r="D50" s="34">
        <f>SUM(D51:D55)</f>
        <v>0</v>
      </c>
      <c r="E50" s="34">
        <f>SUM(E51:E55)</f>
        <v>0</v>
      </c>
      <c r="F50" s="17"/>
    </row>
    <row r="51" spans="1:6" ht="18" customHeight="1" x14ac:dyDescent="0.25">
      <c r="A51" s="40" t="s">
        <v>87</v>
      </c>
      <c r="B51" s="36" t="s">
        <v>88</v>
      </c>
      <c r="C51" s="37"/>
      <c r="D51" s="38"/>
      <c r="E51" s="38"/>
      <c r="F51" s="17"/>
    </row>
    <row r="52" spans="1:6" ht="18" customHeight="1" x14ac:dyDescent="0.25">
      <c r="A52" s="40" t="s">
        <v>89</v>
      </c>
      <c r="B52" s="36" t="s">
        <v>90</v>
      </c>
      <c r="C52" s="37"/>
      <c r="D52" s="38"/>
      <c r="E52" s="38"/>
      <c r="F52" s="17"/>
    </row>
    <row r="53" spans="1:6" ht="18" customHeight="1" x14ac:dyDescent="0.25">
      <c r="A53" s="41" t="s">
        <v>91</v>
      </c>
      <c r="B53" s="36" t="s">
        <v>92</v>
      </c>
      <c r="C53" s="37"/>
      <c r="D53" s="38"/>
      <c r="E53" s="38"/>
      <c r="F53" s="17"/>
    </row>
    <row r="54" spans="1:6" ht="18" customHeight="1" x14ac:dyDescent="0.25">
      <c r="A54" s="40" t="s">
        <v>93</v>
      </c>
      <c r="B54" s="36" t="s">
        <v>94</v>
      </c>
      <c r="C54" s="37"/>
      <c r="D54" s="38"/>
      <c r="E54" s="38"/>
      <c r="F54" s="17"/>
    </row>
    <row r="55" spans="1:6" ht="18" customHeight="1" x14ac:dyDescent="0.25">
      <c r="A55" s="40" t="s">
        <v>95</v>
      </c>
      <c r="B55" s="36" t="s">
        <v>96</v>
      </c>
      <c r="C55" s="37"/>
      <c r="D55" s="38"/>
      <c r="E55" s="38"/>
      <c r="F55" s="17"/>
    </row>
    <row r="56" spans="1:6" ht="18" customHeight="1" x14ac:dyDescent="0.25">
      <c r="A56" s="31" t="s">
        <v>97</v>
      </c>
      <c r="B56" s="32" t="s">
        <v>98</v>
      </c>
      <c r="C56" s="33" t="s">
        <v>99</v>
      </c>
      <c r="D56" s="34">
        <f>SUM(D57:D63)</f>
        <v>0</v>
      </c>
      <c r="E56" s="34">
        <f>SUM(E57:E63)</f>
        <v>0</v>
      </c>
      <c r="F56" s="17"/>
    </row>
    <row r="57" spans="1:6" ht="18" customHeight="1" x14ac:dyDescent="0.25">
      <c r="A57" s="40" t="s">
        <v>100</v>
      </c>
      <c r="B57" s="36" t="s">
        <v>101</v>
      </c>
      <c r="C57" s="37"/>
      <c r="D57" s="38"/>
      <c r="E57" s="38"/>
      <c r="F57" s="17"/>
    </row>
    <row r="58" spans="1:6" ht="18" customHeight="1" x14ac:dyDescent="0.25">
      <c r="A58" s="41" t="s">
        <v>102</v>
      </c>
      <c r="B58" s="36" t="s">
        <v>103</v>
      </c>
      <c r="C58" s="37"/>
      <c r="D58" s="38"/>
      <c r="E58" s="38"/>
      <c r="F58" s="17"/>
    </row>
    <row r="59" spans="1:6" ht="18" customHeight="1" x14ac:dyDescent="0.25">
      <c r="A59" s="42" t="s">
        <v>104</v>
      </c>
      <c r="B59" s="36" t="s">
        <v>105</v>
      </c>
      <c r="C59" s="37"/>
      <c r="D59" s="38"/>
      <c r="E59" s="38"/>
      <c r="F59" s="17"/>
    </row>
    <row r="60" spans="1:6" ht="18" customHeight="1" x14ac:dyDescent="0.25">
      <c r="A60" s="40" t="s">
        <v>106</v>
      </c>
      <c r="B60" s="36" t="s">
        <v>107</v>
      </c>
      <c r="C60" s="37"/>
      <c r="D60" s="38"/>
      <c r="E60" s="38"/>
      <c r="F60" s="17"/>
    </row>
    <row r="61" spans="1:6" ht="18" customHeight="1" x14ac:dyDescent="0.25">
      <c r="A61" s="40" t="s">
        <v>108</v>
      </c>
      <c r="B61" s="36" t="s">
        <v>109</v>
      </c>
      <c r="C61" s="37"/>
      <c r="D61" s="38"/>
      <c r="E61" s="38"/>
      <c r="F61" s="17"/>
    </row>
    <row r="62" spans="1:6" ht="18" customHeight="1" x14ac:dyDescent="0.25">
      <c r="A62" s="40" t="s">
        <v>110</v>
      </c>
      <c r="B62" s="36" t="s">
        <v>111</v>
      </c>
      <c r="C62" s="37"/>
      <c r="D62" s="38"/>
      <c r="E62" s="38"/>
      <c r="F62" s="17"/>
    </row>
    <row r="63" spans="1:6" ht="18" customHeight="1" x14ac:dyDescent="0.25">
      <c r="A63" s="40" t="s">
        <v>112</v>
      </c>
      <c r="B63" s="36" t="s">
        <v>113</v>
      </c>
      <c r="C63" s="37"/>
      <c r="D63" s="38"/>
      <c r="E63" s="38"/>
      <c r="F63" s="17"/>
    </row>
    <row r="64" spans="1:6" ht="18" customHeight="1" x14ac:dyDescent="0.25">
      <c r="A64" s="31" t="s">
        <v>114</v>
      </c>
      <c r="B64" s="32" t="s">
        <v>115</v>
      </c>
      <c r="C64" s="33" t="s">
        <v>116</v>
      </c>
      <c r="D64" s="34">
        <f>SUM(D65:D73)</f>
        <v>162988501.44981003</v>
      </c>
      <c r="E64" s="34">
        <f>SUM(E65:E73)</f>
        <v>162829926.50068998</v>
      </c>
      <c r="F64" s="17"/>
    </row>
    <row r="65" spans="1:6" ht="18" customHeight="1" x14ac:dyDescent="0.25">
      <c r="A65" s="35" t="s">
        <v>117</v>
      </c>
      <c r="B65" s="36" t="s">
        <v>118</v>
      </c>
      <c r="C65" s="37"/>
      <c r="D65" s="38">
        <v>2142944.9301</v>
      </c>
      <c r="E65" s="38">
        <v>2034506.43377</v>
      </c>
      <c r="F65" s="17"/>
    </row>
    <row r="66" spans="1:6" ht="18" customHeight="1" x14ac:dyDescent="0.25">
      <c r="A66" s="35" t="s">
        <v>119</v>
      </c>
      <c r="B66" s="36" t="s">
        <v>120</v>
      </c>
      <c r="C66" s="37"/>
      <c r="D66" s="38"/>
      <c r="E66" s="38"/>
      <c r="F66" s="17"/>
    </row>
    <row r="67" spans="1:6" ht="18" customHeight="1" x14ac:dyDescent="0.25">
      <c r="A67" s="35" t="s">
        <v>121</v>
      </c>
      <c r="B67" s="36" t="s">
        <v>122</v>
      </c>
      <c r="C67" s="37"/>
      <c r="D67" s="38"/>
      <c r="E67" s="38"/>
      <c r="F67" s="17"/>
    </row>
    <row r="68" spans="1:6" ht="18" customHeight="1" x14ac:dyDescent="0.25">
      <c r="A68" s="35" t="s">
        <v>123</v>
      </c>
      <c r="B68" s="36" t="s">
        <v>124</v>
      </c>
      <c r="C68" s="37"/>
      <c r="D68" s="124">
        <v>160765498.08176002</v>
      </c>
      <c r="E68" s="124">
        <v>160765498.08175999</v>
      </c>
      <c r="F68" s="17"/>
    </row>
    <row r="69" spans="1:6" ht="18" customHeight="1" x14ac:dyDescent="0.25">
      <c r="A69" s="35" t="s">
        <v>125</v>
      </c>
      <c r="B69" s="36" t="s">
        <v>126</v>
      </c>
      <c r="C69" s="37"/>
      <c r="D69" s="38"/>
      <c r="E69" s="38"/>
      <c r="F69" s="17"/>
    </row>
    <row r="70" spans="1:6" ht="18" customHeight="1" x14ac:dyDescent="0.25">
      <c r="A70" s="35" t="s">
        <v>127</v>
      </c>
      <c r="B70" s="36" t="s">
        <v>128</v>
      </c>
      <c r="C70" s="37"/>
      <c r="D70" s="38"/>
      <c r="E70" s="38"/>
      <c r="F70" s="17"/>
    </row>
    <row r="71" spans="1:6" ht="18" customHeight="1" x14ac:dyDescent="0.25">
      <c r="A71" s="35" t="s">
        <v>129</v>
      </c>
      <c r="B71" s="36" t="s">
        <v>130</v>
      </c>
      <c r="C71" s="37"/>
      <c r="D71" s="38"/>
      <c r="E71" s="38"/>
      <c r="F71" s="17"/>
    </row>
    <row r="72" spans="1:6" ht="18" customHeight="1" x14ac:dyDescent="0.25">
      <c r="A72" s="40" t="s">
        <v>131</v>
      </c>
      <c r="B72" s="36" t="s">
        <v>132</v>
      </c>
      <c r="C72" s="37"/>
      <c r="D72" s="127">
        <v>2477.4769000000001</v>
      </c>
      <c r="E72" s="124">
        <v>29921.98516</v>
      </c>
      <c r="F72" s="17"/>
    </row>
    <row r="73" spans="1:6" ht="18" customHeight="1" x14ac:dyDescent="0.25">
      <c r="A73" s="35" t="s">
        <v>133</v>
      </c>
      <c r="B73" s="36" t="s">
        <v>134</v>
      </c>
      <c r="C73" s="37"/>
      <c r="D73" s="127">
        <v>77580.961049999998</v>
      </c>
      <c r="E73" s="126"/>
      <c r="F73" s="17"/>
    </row>
    <row r="74" spans="1:6" ht="18" customHeight="1" x14ac:dyDescent="0.25">
      <c r="A74" s="31" t="s">
        <v>135</v>
      </c>
      <c r="B74" s="32" t="s">
        <v>136</v>
      </c>
      <c r="C74" s="33" t="s">
        <v>137</v>
      </c>
      <c r="D74" s="34">
        <f>SUM(D75:D80)</f>
        <v>0</v>
      </c>
      <c r="E74" s="34">
        <f>SUM(E75:E80)</f>
        <v>0</v>
      </c>
      <c r="F74" s="17"/>
    </row>
    <row r="75" spans="1:6" ht="18" customHeight="1" x14ac:dyDescent="0.25">
      <c r="A75" s="35" t="s">
        <v>138</v>
      </c>
      <c r="B75" s="36" t="s">
        <v>139</v>
      </c>
      <c r="C75" s="37"/>
      <c r="D75" s="38"/>
      <c r="E75" s="38"/>
      <c r="F75" s="17"/>
    </row>
    <row r="76" spans="1:6" ht="18" customHeight="1" x14ac:dyDescent="0.25">
      <c r="A76" s="35" t="s">
        <v>140</v>
      </c>
      <c r="B76" s="36" t="s">
        <v>141</v>
      </c>
      <c r="C76" s="37"/>
      <c r="D76" s="38"/>
      <c r="E76" s="38"/>
      <c r="F76" s="17"/>
    </row>
    <row r="77" spans="1:6" ht="18" customHeight="1" x14ac:dyDescent="0.25">
      <c r="A77" s="35" t="s">
        <v>142</v>
      </c>
      <c r="B77" s="36" t="s">
        <v>143</v>
      </c>
      <c r="C77" s="37"/>
      <c r="D77" s="38"/>
      <c r="E77" s="38"/>
      <c r="F77" s="17"/>
    </row>
    <row r="78" spans="1:6" ht="18" customHeight="1" x14ac:dyDescent="0.25">
      <c r="A78" s="35" t="s">
        <v>144</v>
      </c>
      <c r="B78" s="36" t="s">
        <v>145</v>
      </c>
      <c r="C78" s="37"/>
      <c r="D78" s="38"/>
      <c r="E78" s="38"/>
      <c r="F78" s="17"/>
    </row>
    <row r="79" spans="1:6" ht="18" customHeight="1" x14ac:dyDescent="0.25">
      <c r="A79" s="40" t="s">
        <v>146</v>
      </c>
      <c r="B79" s="36" t="s">
        <v>147</v>
      </c>
      <c r="C79" s="37"/>
      <c r="D79" s="38"/>
      <c r="E79" s="38"/>
      <c r="F79" s="17"/>
    </row>
    <row r="80" spans="1:6" ht="18" customHeight="1" x14ac:dyDescent="0.25">
      <c r="A80" s="35" t="s">
        <v>148</v>
      </c>
      <c r="B80" s="36" t="s">
        <v>149</v>
      </c>
      <c r="C80" s="37"/>
      <c r="D80" s="38"/>
      <c r="E80" s="38"/>
      <c r="F80" s="17"/>
    </row>
    <row r="81" spans="1:6" ht="18" customHeight="1" x14ac:dyDescent="0.25">
      <c r="A81" s="31" t="s">
        <v>150</v>
      </c>
      <c r="B81" s="32" t="s">
        <v>151</v>
      </c>
      <c r="C81" s="33" t="s">
        <v>152</v>
      </c>
      <c r="D81" s="34">
        <f>SUM(D82:D85)</f>
        <v>0</v>
      </c>
      <c r="E81" s="34">
        <f>SUM(E82:E85)</f>
        <v>0</v>
      </c>
      <c r="F81" s="17"/>
    </row>
    <row r="82" spans="1:6" ht="18" customHeight="1" x14ac:dyDescent="0.25">
      <c r="A82" s="40" t="s">
        <v>153</v>
      </c>
      <c r="B82" s="36" t="s">
        <v>154</v>
      </c>
      <c r="C82" s="37"/>
      <c r="D82" s="38"/>
      <c r="E82" s="38"/>
      <c r="F82" s="17"/>
    </row>
    <row r="83" spans="1:6" ht="18" customHeight="1" x14ac:dyDescent="0.25">
      <c r="A83" s="40" t="s">
        <v>155</v>
      </c>
      <c r="B83" s="36" t="s">
        <v>156</v>
      </c>
      <c r="C83" s="37"/>
      <c r="D83" s="38"/>
      <c r="E83" s="38"/>
      <c r="F83" s="17"/>
    </row>
    <row r="84" spans="1:6" ht="18" customHeight="1" x14ac:dyDescent="0.25">
      <c r="A84" s="40" t="s">
        <v>157</v>
      </c>
      <c r="B84" s="36" t="s">
        <v>158</v>
      </c>
      <c r="C84" s="37"/>
      <c r="D84" s="38"/>
      <c r="E84" s="38"/>
      <c r="F84" s="17"/>
    </row>
    <row r="85" spans="1:6" ht="18" customHeight="1" x14ac:dyDescent="0.25">
      <c r="A85" s="40" t="s">
        <v>159</v>
      </c>
      <c r="B85" s="36" t="s">
        <v>160</v>
      </c>
      <c r="C85" s="37"/>
      <c r="D85" s="38"/>
      <c r="E85" s="38"/>
      <c r="F85" s="17"/>
    </row>
    <row r="86" spans="1:6" ht="18" customHeight="1" x14ac:dyDescent="0.25">
      <c r="A86" s="31" t="s">
        <v>1049</v>
      </c>
      <c r="B86" s="32" t="s">
        <v>161</v>
      </c>
      <c r="C86" s="33" t="s">
        <v>162</v>
      </c>
      <c r="D86" s="34">
        <f>SUM(D87:D89)</f>
        <v>0</v>
      </c>
      <c r="E86" s="34">
        <f>SUM(E87:E89)</f>
        <v>0</v>
      </c>
      <c r="F86" s="17"/>
    </row>
    <row r="87" spans="1:6" ht="18" customHeight="1" x14ac:dyDescent="0.25">
      <c r="A87" s="40" t="s">
        <v>163</v>
      </c>
      <c r="B87" s="36" t="s">
        <v>164</v>
      </c>
      <c r="C87" s="37"/>
      <c r="D87" s="38"/>
      <c r="E87" s="38"/>
      <c r="F87" s="17"/>
    </row>
    <row r="88" spans="1:6" ht="18" customHeight="1" x14ac:dyDescent="0.25">
      <c r="A88" s="40" t="s">
        <v>165</v>
      </c>
      <c r="B88" s="36" t="s">
        <v>166</v>
      </c>
      <c r="C88" s="37"/>
      <c r="D88" s="38"/>
      <c r="E88" s="38"/>
      <c r="F88" s="17"/>
    </row>
    <row r="89" spans="1:6" ht="18" customHeight="1" x14ac:dyDescent="0.25">
      <c r="A89" s="40" t="s">
        <v>167</v>
      </c>
      <c r="B89" s="36" t="s">
        <v>168</v>
      </c>
      <c r="C89" s="37"/>
      <c r="D89" s="38"/>
      <c r="E89" s="38"/>
      <c r="F89" s="17"/>
    </row>
    <row r="90" spans="1:6" ht="18" customHeight="1" x14ac:dyDescent="0.25">
      <c r="A90" s="46"/>
      <c r="B90" s="47" t="s">
        <v>169</v>
      </c>
      <c r="C90" s="29"/>
      <c r="D90" s="48">
        <f>+D86+D81+D74+D64+D56+D50</f>
        <v>162988501.44981003</v>
      </c>
      <c r="E90" s="48">
        <f>+E86+E81+E74+E64+E56+E50</f>
        <v>162829926.50068998</v>
      </c>
      <c r="F90" s="17"/>
    </row>
    <row r="91" spans="1:6" ht="18" customHeight="1" x14ac:dyDescent="0.25">
      <c r="A91" s="49"/>
      <c r="B91" s="24" t="s">
        <v>170</v>
      </c>
      <c r="C91" s="25"/>
      <c r="D91" s="50">
        <f>+D90+D47</f>
        <v>169415219.68965003</v>
      </c>
      <c r="E91" s="50">
        <f>+E90+E47</f>
        <v>169408033.39953998</v>
      </c>
      <c r="F91" s="17"/>
    </row>
    <row r="92" spans="1:6" ht="18" customHeight="1" x14ac:dyDescent="0.25">
      <c r="A92" s="58"/>
      <c r="B92" s="59"/>
      <c r="C92" s="60"/>
      <c r="D92" s="61" t="s">
        <v>171</v>
      </c>
      <c r="E92" s="61" t="s">
        <v>171</v>
      </c>
      <c r="F92" s="16"/>
    </row>
    <row r="93" spans="1:6" ht="18" customHeight="1" x14ac:dyDescent="0.25">
      <c r="A93" s="53" t="s">
        <v>172</v>
      </c>
      <c r="B93" s="24" t="s">
        <v>173</v>
      </c>
      <c r="C93" s="54"/>
      <c r="D93" s="55"/>
      <c r="E93" s="55"/>
      <c r="F93" s="16"/>
    </row>
    <row r="94" spans="1:6" ht="18" customHeight="1" x14ac:dyDescent="0.25">
      <c r="A94" s="51" t="s">
        <v>174</v>
      </c>
      <c r="B94" s="28" t="s">
        <v>175</v>
      </c>
      <c r="C94" s="52"/>
      <c r="D94" s="48"/>
      <c r="E94" s="48"/>
      <c r="F94" s="16"/>
    </row>
    <row r="95" spans="1:6" ht="18" customHeight="1" x14ac:dyDescent="0.25">
      <c r="A95" s="31" t="s">
        <v>176</v>
      </c>
      <c r="B95" s="32" t="s">
        <v>177</v>
      </c>
      <c r="C95" s="33" t="s">
        <v>178</v>
      </c>
      <c r="D95" s="34">
        <f>SUM(D96:D105)</f>
        <v>110510.96233000001</v>
      </c>
      <c r="E95" s="34">
        <f>SUM(E96:E105)</f>
        <v>382767.89796999999</v>
      </c>
      <c r="F95" s="17"/>
    </row>
    <row r="96" spans="1:6" ht="18" customHeight="1" x14ac:dyDescent="0.25">
      <c r="A96" s="40" t="s">
        <v>179</v>
      </c>
      <c r="B96" s="36" t="s">
        <v>180</v>
      </c>
      <c r="C96" s="37"/>
      <c r="D96" s="38">
        <v>15824.45011</v>
      </c>
      <c r="E96" s="38">
        <v>246604.98851</v>
      </c>
      <c r="F96" s="17"/>
    </row>
    <row r="97" spans="1:6" ht="18" customHeight="1" x14ac:dyDescent="0.25">
      <c r="A97" s="40" t="s">
        <v>181</v>
      </c>
      <c r="B97" s="36" t="s">
        <v>182</v>
      </c>
      <c r="C97" s="37"/>
      <c r="D97" s="38">
        <v>31079.43779</v>
      </c>
      <c r="E97" s="38">
        <v>72445.911940000005</v>
      </c>
      <c r="F97" s="17"/>
    </row>
    <row r="98" spans="1:6" ht="18" customHeight="1" x14ac:dyDescent="0.25">
      <c r="A98" s="40" t="s">
        <v>183</v>
      </c>
      <c r="B98" s="36" t="s">
        <v>184</v>
      </c>
      <c r="C98" s="37"/>
      <c r="D98" s="38">
        <v>63607.074430000001</v>
      </c>
      <c r="E98" s="38">
        <v>63716.997519999997</v>
      </c>
      <c r="F98" s="17"/>
    </row>
    <row r="99" spans="1:6" ht="18" customHeight="1" x14ac:dyDescent="0.25">
      <c r="A99" s="40" t="s">
        <v>185</v>
      </c>
      <c r="B99" s="36" t="s">
        <v>186</v>
      </c>
      <c r="C99" s="37"/>
      <c r="D99" s="38"/>
      <c r="E99" s="38"/>
      <c r="F99" s="17"/>
    </row>
    <row r="100" spans="1:6" ht="18" customHeight="1" x14ac:dyDescent="0.25">
      <c r="A100" s="40" t="s">
        <v>187</v>
      </c>
      <c r="B100" s="36" t="s">
        <v>188</v>
      </c>
      <c r="C100" s="37"/>
      <c r="D100" s="38"/>
      <c r="E100" s="38"/>
      <c r="F100" s="17"/>
    </row>
    <row r="101" spans="1:6" ht="18" customHeight="1" x14ac:dyDescent="0.25">
      <c r="A101" s="40" t="s">
        <v>189</v>
      </c>
      <c r="B101" s="36" t="s">
        <v>190</v>
      </c>
      <c r="C101" s="37"/>
      <c r="D101" s="38"/>
      <c r="E101" s="38"/>
      <c r="F101" s="17"/>
    </row>
    <row r="102" spans="1:6" ht="18" customHeight="1" x14ac:dyDescent="0.25">
      <c r="A102" s="40" t="s">
        <v>191</v>
      </c>
      <c r="B102" s="36" t="s">
        <v>192</v>
      </c>
      <c r="C102" s="37"/>
      <c r="D102" s="38"/>
      <c r="E102" s="38"/>
      <c r="F102" s="17"/>
    </row>
    <row r="103" spans="1:6" ht="18" customHeight="1" x14ac:dyDescent="0.25">
      <c r="A103" s="40" t="s">
        <v>193</v>
      </c>
      <c r="B103" s="36" t="s">
        <v>194</v>
      </c>
      <c r="C103" s="37"/>
      <c r="D103" s="38"/>
      <c r="E103" s="38"/>
      <c r="F103" s="17"/>
    </row>
    <row r="104" spans="1:6" ht="18" customHeight="1" x14ac:dyDescent="0.25">
      <c r="A104" s="43" t="s">
        <v>195</v>
      </c>
      <c r="B104" s="36" t="s">
        <v>196</v>
      </c>
      <c r="C104" s="37"/>
      <c r="D104" s="38"/>
      <c r="E104" s="38"/>
      <c r="F104" s="17"/>
    </row>
    <row r="105" spans="1:6" ht="18" customHeight="1" x14ac:dyDescent="0.25">
      <c r="A105" s="40" t="s">
        <v>197</v>
      </c>
      <c r="B105" s="36" t="s">
        <v>198</v>
      </c>
      <c r="C105" s="37"/>
      <c r="D105" s="38"/>
      <c r="E105" s="38"/>
      <c r="F105" s="17"/>
    </row>
    <row r="106" spans="1:6" ht="18" customHeight="1" x14ac:dyDescent="0.25">
      <c r="A106" s="31" t="s">
        <v>199</v>
      </c>
      <c r="B106" s="32" t="s">
        <v>200</v>
      </c>
      <c r="C106" s="33" t="s">
        <v>201</v>
      </c>
      <c r="D106" s="34">
        <f>SUM(D107:D111)</f>
        <v>598499.04571000009</v>
      </c>
      <c r="E106" s="34">
        <f>SUM(E107:E111)</f>
        <v>410340.6384</v>
      </c>
      <c r="F106" s="17"/>
    </row>
    <row r="107" spans="1:6" ht="18" customHeight="1" x14ac:dyDescent="0.25">
      <c r="A107" s="40" t="s">
        <v>202</v>
      </c>
      <c r="B107" s="36" t="s">
        <v>203</v>
      </c>
      <c r="C107" s="37"/>
      <c r="D107" s="38"/>
      <c r="E107" s="38"/>
      <c r="F107" s="17"/>
    </row>
    <row r="108" spans="1:6" ht="18" customHeight="1" x14ac:dyDescent="0.25">
      <c r="A108" s="40" t="s">
        <v>204</v>
      </c>
      <c r="B108" s="36" t="s">
        <v>205</v>
      </c>
      <c r="C108" s="37"/>
      <c r="D108" s="124">
        <v>598499.04571000009</v>
      </c>
      <c r="E108" s="124">
        <v>410340.6384</v>
      </c>
      <c r="F108" s="17"/>
    </row>
    <row r="109" spans="1:6" ht="18" customHeight="1" x14ac:dyDescent="0.25">
      <c r="A109" s="40" t="s">
        <v>206</v>
      </c>
      <c r="B109" s="36" t="s">
        <v>207</v>
      </c>
      <c r="C109" s="37"/>
      <c r="D109" s="38"/>
      <c r="E109" s="38"/>
      <c r="F109" s="17"/>
    </row>
    <row r="110" spans="1:6" ht="18" customHeight="1" x14ac:dyDescent="0.25">
      <c r="A110" s="40" t="s">
        <v>208</v>
      </c>
      <c r="B110" s="36" t="s">
        <v>209</v>
      </c>
      <c r="C110" s="37"/>
      <c r="D110" s="38"/>
      <c r="E110" s="38"/>
      <c r="F110" s="17"/>
    </row>
    <row r="111" spans="1:6" ht="18" customHeight="1" x14ac:dyDescent="0.25">
      <c r="A111" s="40" t="s">
        <v>210</v>
      </c>
      <c r="B111" s="36" t="s">
        <v>211</v>
      </c>
      <c r="C111" s="37"/>
      <c r="D111" s="38"/>
      <c r="E111" s="38"/>
      <c r="F111" s="17"/>
    </row>
    <row r="112" spans="1:6" ht="18" customHeight="1" x14ac:dyDescent="0.25">
      <c r="A112" s="31" t="s">
        <v>212</v>
      </c>
      <c r="B112" s="32" t="s">
        <v>213</v>
      </c>
      <c r="C112" s="33" t="s">
        <v>214</v>
      </c>
      <c r="D112" s="34">
        <f>SUM(D113:D117)</f>
        <v>57165.174979999996</v>
      </c>
      <c r="E112" s="34">
        <f>SUM(E113:E117)</f>
        <v>912656.43728000007</v>
      </c>
      <c r="F112" s="17"/>
    </row>
    <row r="113" spans="1:6" ht="18" customHeight="1" x14ac:dyDescent="0.25">
      <c r="A113" s="40" t="s">
        <v>215</v>
      </c>
      <c r="B113" s="36" t="s">
        <v>216</v>
      </c>
      <c r="C113" s="37"/>
      <c r="D113" s="38"/>
      <c r="E113" s="38"/>
      <c r="F113" s="17"/>
    </row>
    <row r="114" spans="1:6" ht="18" customHeight="1" x14ac:dyDescent="0.25">
      <c r="A114" s="40" t="s">
        <v>217</v>
      </c>
      <c r="B114" s="36" t="s">
        <v>218</v>
      </c>
      <c r="C114" s="37"/>
      <c r="D114" s="38"/>
      <c r="E114" s="38"/>
      <c r="F114" s="17"/>
    </row>
    <row r="115" spans="1:6" ht="18" customHeight="1" x14ac:dyDescent="0.25">
      <c r="A115" s="40" t="s">
        <v>219</v>
      </c>
      <c r="B115" s="36" t="s">
        <v>220</v>
      </c>
      <c r="C115" s="37"/>
      <c r="D115" s="124">
        <v>57165.174979999996</v>
      </c>
      <c r="E115" s="124">
        <v>71708.099610000005</v>
      </c>
      <c r="F115" s="17"/>
    </row>
    <row r="116" spans="1:6" ht="18" customHeight="1" x14ac:dyDescent="0.25">
      <c r="A116" s="40" t="s">
        <v>1028</v>
      </c>
      <c r="B116" s="36" t="s">
        <v>1029</v>
      </c>
      <c r="C116" s="37"/>
      <c r="D116" s="38"/>
      <c r="E116" s="38"/>
      <c r="F116" s="17"/>
    </row>
    <row r="117" spans="1:6" ht="18" customHeight="1" x14ac:dyDescent="0.25">
      <c r="A117" s="40" t="s">
        <v>221</v>
      </c>
      <c r="B117" s="36" t="s">
        <v>222</v>
      </c>
      <c r="C117" s="37"/>
      <c r="D117" s="124"/>
      <c r="E117" s="124">
        <v>840948.33767000004</v>
      </c>
      <c r="F117" s="17"/>
    </row>
    <row r="118" spans="1:6" ht="18" customHeight="1" x14ac:dyDescent="0.25">
      <c r="A118" s="31" t="s">
        <v>223</v>
      </c>
      <c r="B118" s="32" t="s">
        <v>224</v>
      </c>
      <c r="C118" s="33" t="s">
        <v>225</v>
      </c>
      <c r="D118" s="34">
        <f>SUM(D119:D120)</f>
        <v>0</v>
      </c>
      <c r="E118" s="34">
        <f>SUM(E119:E120)</f>
        <v>0</v>
      </c>
      <c r="F118" s="17"/>
    </row>
    <row r="119" spans="1:6" ht="18" customHeight="1" x14ac:dyDescent="0.25">
      <c r="A119" s="40" t="s">
        <v>226</v>
      </c>
      <c r="B119" s="36" t="s">
        <v>227</v>
      </c>
      <c r="C119" s="37"/>
      <c r="D119" s="38"/>
      <c r="E119" s="38"/>
      <c r="F119" s="17"/>
    </row>
    <row r="120" spans="1:6" ht="18" customHeight="1" x14ac:dyDescent="0.25">
      <c r="A120" s="40" t="s">
        <v>228</v>
      </c>
      <c r="B120" s="36" t="s">
        <v>229</v>
      </c>
      <c r="C120" s="37"/>
      <c r="D120" s="38"/>
      <c r="E120" s="38"/>
      <c r="F120" s="17"/>
    </row>
    <row r="121" spans="1:6" ht="18" customHeight="1" x14ac:dyDescent="0.25">
      <c r="A121" s="31" t="s">
        <v>230</v>
      </c>
      <c r="B121" s="32" t="s">
        <v>231</v>
      </c>
      <c r="C121" s="33" t="s">
        <v>232</v>
      </c>
      <c r="D121" s="34">
        <f>SUM(D122:D124)</f>
        <v>0</v>
      </c>
      <c r="E121" s="34">
        <f>SUM(E122:E124)</f>
        <v>556.53648999999996</v>
      </c>
      <c r="F121" s="17"/>
    </row>
    <row r="122" spans="1:6" ht="18" customHeight="1" x14ac:dyDescent="0.25">
      <c r="A122" s="40" t="s">
        <v>233</v>
      </c>
      <c r="B122" s="36" t="s">
        <v>234</v>
      </c>
      <c r="C122" s="37"/>
      <c r="D122" s="38"/>
      <c r="E122" s="38"/>
      <c r="F122" s="17"/>
    </row>
    <row r="123" spans="1:6" ht="18" customHeight="1" x14ac:dyDescent="0.25">
      <c r="A123" s="41" t="s">
        <v>235</v>
      </c>
      <c r="B123" s="36" t="s">
        <v>236</v>
      </c>
      <c r="C123" s="37"/>
      <c r="D123" s="38"/>
      <c r="E123" s="38"/>
      <c r="F123" s="17"/>
    </row>
    <row r="124" spans="1:6" ht="18" customHeight="1" x14ac:dyDescent="0.25">
      <c r="A124" s="40" t="s">
        <v>237</v>
      </c>
      <c r="B124" s="36" t="s">
        <v>238</v>
      </c>
      <c r="C124" s="37"/>
      <c r="D124" s="38"/>
      <c r="E124" s="38">
        <v>556.53648999999996</v>
      </c>
      <c r="F124" s="17"/>
    </row>
    <row r="125" spans="1:6" ht="18" customHeight="1" x14ac:dyDescent="0.25">
      <c r="A125" s="46"/>
      <c r="B125" s="47" t="s">
        <v>239</v>
      </c>
      <c r="C125" s="29"/>
      <c r="D125" s="48">
        <f>+D121+D118+D112+D106+D95</f>
        <v>766175.18302000011</v>
      </c>
      <c r="E125" s="48">
        <f>+E121+E118+E112+E106+E95</f>
        <v>1706321.5101400001</v>
      </c>
      <c r="F125" s="17"/>
    </row>
    <row r="126" spans="1:6" ht="18" customHeight="1" x14ac:dyDescent="0.25">
      <c r="A126" s="58"/>
      <c r="B126" s="59"/>
      <c r="C126" s="60"/>
      <c r="D126" s="61"/>
      <c r="E126" s="61"/>
      <c r="F126" s="16"/>
    </row>
    <row r="127" spans="1:6" ht="18" customHeight="1" x14ac:dyDescent="0.25">
      <c r="A127" s="51" t="s">
        <v>240</v>
      </c>
      <c r="B127" s="28" t="s">
        <v>241</v>
      </c>
      <c r="C127" s="52"/>
      <c r="D127" s="48"/>
      <c r="E127" s="48"/>
      <c r="F127" s="16"/>
    </row>
    <row r="128" spans="1:6" ht="18" customHeight="1" x14ac:dyDescent="0.25">
      <c r="A128" s="31" t="s">
        <v>242</v>
      </c>
      <c r="B128" s="32" t="s">
        <v>243</v>
      </c>
      <c r="C128" s="33" t="s">
        <v>244</v>
      </c>
      <c r="D128" s="34">
        <f>SUM(D129:D135)</f>
        <v>0</v>
      </c>
      <c r="E128" s="34">
        <f>SUM(E129:E135)</f>
        <v>0</v>
      </c>
      <c r="F128" s="17"/>
    </row>
    <row r="129" spans="1:6" ht="18" customHeight="1" x14ac:dyDescent="0.25">
      <c r="A129" s="40" t="s">
        <v>245</v>
      </c>
      <c r="B129" s="36" t="s">
        <v>246</v>
      </c>
      <c r="C129" s="37"/>
      <c r="D129" s="38"/>
      <c r="E129" s="38"/>
      <c r="F129" s="17"/>
    </row>
    <row r="130" spans="1:6" ht="18" customHeight="1" x14ac:dyDescent="0.25">
      <c r="A130" s="40" t="s">
        <v>247</v>
      </c>
      <c r="B130" s="36" t="s">
        <v>248</v>
      </c>
      <c r="C130" s="37"/>
      <c r="D130" s="38"/>
      <c r="E130" s="38"/>
      <c r="F130" s="17"/>
    </row>
    <row r="131" spans="1:6" ht="18" customHeight="1" x14ac:dyDescent="0.25">
      <c r="A131" s="40" t="s">
        <v>249</v>
      </c>
      <c r="B131" s="36" t="s">
        <v>250</v>
      </c>
      <c r="C131" s="37"/>
      <c r="D131" s="38"/>
      <c r="E131" s="38"/>
      <c r="F131" s="17"/>
    </row>
    <row r="132" spans="1:6" ht="18" customHeight="1" x14ac:dyDescent="0.25">
      <c r="A132" s="40" t="s">
        <v>251</v>
      </c>
      <c r="B132" s="36" t="s">
        <v>252</v>
      </c>
      <c r="C132" s="37"/>
      <c r="D132" s="38"/>
      <c r="E132" s="38"/>
      <c r="F132" s="17"/>
    </row>
    <row r="133" spans="1:6" ht="18" customHeight="1" x14ac:dyDescent="0.25">
      <c r="A133" s="40" t="s">
        <v>253</v>
      </c>
      <c r="B133" s="36" t="s">
        <v>254</v>
      </c>
      <c r="C133" s="37"/>
      <c r="D133" s="38"/>
      <c r="E133" s="38"/>
      <c r="F133" s="17"/>
    </row>
    <row r="134" spans="1:6" ht="18" customHeight="1" x14ac:dyDescent="0.25">
      <c r="A134" s="40" t="s">
        <v>255</v>
      </c>
      <c r="B134" s="36" t="s">
        <v>256</v>
      </c>
      <c r="C134" s="37"/>
      <c r="D134" s="38"/>
      <c r="E134" s="38"/>
      <c r="F134" s="17"/>
    </row>
    <row r="135" spans="1:6" ht="18" customHeight="1" x14ac:dyDescent="0.25">
      <c r="A135" s="40" t="s">
        <v>257</v>
      </c>
      <c r="B135" s="36" t="s">
        <v>258</v>
      </c>
      <c r="C135" s="37"/>
      <c r="D135" s="38"/>
      <c r="E135" s="38"/>
      <c r="F135" s="17"/>
    </row>
    <row r="136" spans="1:6" ht="18" customHeight="1" x14ac:dyDescent="0.25">
      <c r="A136" s="31" t="s">
        <v>259</v>
      </c>
      <c r="B136" s="32" t="s">
        <v>260</v>
      </c>
      <c r="C136" s="33" t="s">
        <v>261</v>
      </c>
      <c r="D136" s="34">
        <f>SUM(D137:D139)</f>
        <v>1034982.14919</v>
      </c>
      <c r="E136" s="34">
        <f>SUM(E137:E139)</f>
        <v>1153101.0906499999</v>
      </c>
      <c r="F136" s="17"/>
    </row>
    <row r="137" spans="1:6" ht="18" customHeight="1" x14ac:dyDescent="0.25">
      <c r="A137" s="40" t="s">
        <v>262</v>
      </c>
      <c r="B137" s="36" t="s">
        <v>263</v>
      </c>
      <c r="C137" s="37"/>
      <c r="D137" s="38"/>
      <c r="E137" s="38"/>
      <c r="F137" s="17"/>
    </row>
    <row r="138" spans="1:6" ht="18" customHeight="1" x14ac:dyDescent="0.25">
      <c r="A138" s="40" t="s">
        <v>264</v>
      </c>
      <c r="B138" s="36" t="s">
        <v>265</v>
      </c>
      <c r="C138" s="37"/>
      <c r="D138" s="38">
        <v>1034982.14919</v>
      </c>
      <c r="E138" s="38">
        <v>1153101.0906499999</v>
      </c>
      <c r="F138" s="17"/>
    </row>
    <row r="139" spans="1:6" ht="18" customHeight="1" x14ac:dyDescent="0.25">
      <c r="A139" s="40" t="s">
        <v>266</v>
      </c>
      <c r="B139" s="36" t="s">
        <v>267</v>
      </c>
      <c r="C139" s="37"/>
      <c r="D139" s="38"/>
      <c r="E139" s="38"/>
      <c r="F139" s="17"/>
    </row>
    <row r="140" spans="1:6" ht="18" customHeight="1" x14ac:dyDescent="0.25">
      <c r="A140" s="31" t="s">
        <v>268</v>
      </c>
      <c r="B140" s="32" t="s">
        <v>213</v>
      </c>
      <c r="C140" s="33" t="s">
        <v>269</v>
      </c>
      <c r="D140" s="34">
        <f>SUM(D141:D142)</f>
        <v>0</v>
      </c>
      <c r="E140" s="34">
        <f>SUM(E141:E142)</f>
        <v>0</v>
      </c>
      <c r="F140" s="17"/>
    </row>
    <row r="141" spans="1:6" ht="18" customHeight="1" x14ac:dyDescent="0.25">
      <c r="A141" s="40" t="s">
        <v>270</v>
      </c>
      <c r="B141" s="36" t="s">
        <v>216</v>
      </c>
      <c r="C141" s="37"/>
      <c r="D141" s="38"/>
      <c r="E141" s="38"/>
      <c r="F141" s="17"/>
    </row>
    <row r="142" spans="1:6" ht="18" customHeight="1" x14ac:dyDescent="0.25">
      <c r="A142" s="40" t="s">
        <v>271</v>
      </c>
      <c r="B142" s="36" t="s">
        <v>222</v>
      </c>
      <c r="C142" s="37"/>
      <c r="D142" s="38"/>
      <c r="E142" s="38"/>
      <c r="F142" s="17"/>
    </row>
    <row r="143" spans="1:6" ht="18" customHeight="1" x14ac:dyDescent="0.25">
      <c r="A143" s="31" t="s">
        <v>272</v>
      </c>
      <c r="B143" s="32" t="s">
        <v>273</v>
      </c>
      <c r="C143" s="33" t="s">
        <v>274</v>
      </c>
      <c r="D143" s="34">
        <f>SUM(D144:D145)</f>
        <v>28760.73</v>
      </c>
      <c r="E143" s="34">
        <f>SUM(E144:E145)</f>
        <v>0</v>
      </c>
      <c r="F143" s="17"/>
    </row>
    <row r="144" spans="1:6" ht="18" customHeight="1" x14ac:dyDescent="0.25">
      <c r="A144" s="40" t="s">
        <v>275</v>
      </c>
      <c r="B144" s="36" t="s">
        <v>276</v>
      </c>
      <c r="C144" s="37"/>
      <c r="D144" s="38">
        <v>28760.73</v>
      </c>
      <c r="E144" s="38"/>
      <c r="F144" s="17"/>
    </row>
    <row r="145" spans="1:6" ht="18" customHeight="1" x14ac:dyDescent="0.25">
      <c r="A145" s="40" t="s">
        <v>277</v>
      </c>
      <c r="B145" s="36" t="s">
        <v>278</v>
      </c>
      <c r="C145" s="37"/>
      <c r="D145" s="38"/>
      <c r="E145" s="38"/>
      <c r="F145" s="17"/>
    </row>
    <row r="146" spans="1:6" ht="18" customHeight="1" x14ac:dyDescent="0.25">
      <c r="A146" s="31" t="s">
        <v>279</v>
      </c>
      <c r="B146" s="32" t="s">
        <v>280</v>
      </c>
      <c r="C146" s="33" t="s">
        <v>281</v>
      </c>
      <c r="D146" s="34">
        <f>SUM(D147:D149)</f>
        <v>0</v>
      </c>
      <c r="E146" s="34">
        <f>SUM(E147:E149)</f>
        <v>0</v>
      </c>
      <c r="F146" s="17"/>
    </row>
    <row r="147" spans="1:6" ht="18" customHeight="1" x14ac:dyDescent="0.25">
      <c r="A147" s="40" t="s">
        <v>282</v>
      </c>
      <c r="B147" s="36" t="s">
        <v>283</v>
      </c>
      <c r="C147" s="37"/>
      <c r="D147" s="38"/>
      <c r="E147" s="38"/>
      <c r="F147" s="17"/>
    </row>
    <row r="148" spans="1:6" ht="18" customHeight="1" x14ac:dyDescent="0.25">
      <c r="A148" s="41" t="s">
        <v>284</v>
      </c>
      <c r="B148" s="36" t="s">
        <v>285</v>
      </c>
      <c r="C148" s="37"/>
      <c r="D148" s="38"/>
      <c r="E148" s="38"/>
      <c r="F148" s="17"/>
    </row>
    <row r="149" spans="1:6" ht="18" customHeight="1" x14ac:dyDescent="0.25">
      <c r="A149" s="40" t="s">
        <v>286</v>
      </c>
      <c r="B149" s="36" t="s">
        <v>287</v>
      </c>
      <c r="C149" s="37"/>
      <c r="D149" s="38"/>
      <c r="E149" s="38"/>
      <c r="F149" s="17"/>
    </row>
    <row r="150" spans="1:6" ht="18" customHeight="1" x14ac:dyDescent="0.25">
      <c r="A150" s="46"/>
      <c r="B150" s="47" t="s">
        <v>288</v>
      </c>
      <c r="C150" s="29"/>
      <c r="D150" s="48">
        <f>+D146+D143+D140+D136+D128</f>
        <v>1063742.87919</v>
      </c>
      <c r="E150" s="48">
        <f>+E146+E143+E140+E136+E128</f>
        <v>1153101.0906499999</v>
      </c>
      <c r="F150" s="17"/>
    </row>
    <row r="151" spans="1:6" ht="18" customHeight="1" x14ac:dyDescent="0.25">
      <c r="A151" s="49"/>
      <c r="B151" s="24" t="s">
        <v>289</v>
      </c>
      <c r="C151" s="25"/>
      <c r="D151" s="50">
        <f>+D150+D125</f>
        <v>1829918.0622100001</v>
      </c>
      <c r="E151" s="50">
        <f>+E150+E125</f>
        <v>2859422.6007900001</v>
      </c>
      <c r="F151" s="17"/>
    </row>
    <row r="152" spans="1:6" ht="18" customHeight="1" x14ac:dyDescent="0.25">
      <c r="A152" s="58"/>
      <c r="B152" s="59"/>
      <c r="C152" s="60"/>
      <c r="D152" s="61"/>
      <c r="E152" s="61"/>
      <c r="F152" s="16"/>
    </row>
    <row r="153" spans="1:6" ht="18" customHeight="1" x14ac:dyDescent="0.25">
      <c r="A153" s="53" t="s">
        <v>290</v>
      </c>
      <c r="B153" s="24" t="s">
        <v>291</v>
      </c>
      <c r="C153" s="54"/>
      <c r="D153" s="55"/>
      <c r="E153" s="55"/>
      <c r="F153" s="16"/>
    </row>
    <row r="154" spans="1:6" ht="18" customHeight="1" x14ac:dyDescent="0.25">
      <c r="A154" s="51" t="s">
        <v>292</v>
      </c>
      <c r="B154" s="28" t="s">
        <v>293</v>
      </c>
      <c r="C154" s="52"/>
      <c r="D154" s="48"/>
      <c r="E154" s="48"/>
      <c r="F154" s="16"/>
    </row>
    <row r="155" spans="1:6" ht="18" customHeight="1" x14ac:dyDescent="0.25">
      <c r="A155" s="31" t="s">
        <v>294</v>
      </c>
      <c r="B155" s="32" t="s">
        <v>295</v>
      </c>
      <c r="C155" s="33" t="s">
        <v>296</v>
      </c>
      <c r="D155" s="34">
        <f>SUM(D156:D157)</f>
        <v>0.52480000000000004</v>
      </c>
      <c r="E155" s="34">
        <f>SUM(E156:E157)</f>
        <v>0.52480000000000004</v>
      </c>
      <c r="F155" s="17"/>
    </row>
    <row r="156" spans="1:6" ht="18" customHeight="1" x14ac:dyDescent="0.25">
      <c r="A156" s="40" t="s">
        <v>297</v>
      </c>
      <c r="B156" s="36" t="s">
        <v>298</v>
      </c>
      <c r="C156" s="37"/>
      <c r="D156" s="38">
        <v>0.52480000000000004</v>
      </c>
      <c r="E156" s="38">
        <v>0.52480000000000004</v>
      </c>
      <c r="F156" s="17"/>
    </row>
    <row r="157" spans="1:6" ht="18" customHeight="1" x14ac:dyDescent="0.25">
      <c r="A157" s="40" t="s">
        <v>299</v>
      </c>
      <c r="B157" s="36" t="s">
        <v>300</v>
      </c>
      <c r="C157" s="37"/>
      <c r="D157" s="38"/>
      <c r="E157" s="38"/>
      <c r="F157" s="17"/>
    </row>
    <row r="158" spans="1:6" ht="18" customHeight="1" x14ac:dyDescent="0.25">
      <c r="A158" s="31" t="s">
        <v>301</v>
      </c>
      <c r="B158" s="32" t="s">
        <v>302</v>
      </c>
      <c r="C158" s="33" t="s">
        <v>303</v>
      </c>
      <c r="D158" s="34">
        <f>SUM(D159:D160)</f>
        <v>0</v>
      </c>
      <c r="E158" s="34">
        <f>SUM(E159:E160)</f>
        <v>0</v>
      </c>
      <c r="F158" s="17"/>
    </row>
    <row r="159" spans="1:6" ht="18" customHeight="1" x14ac:dyDescent="0.25">
      <c r="A159" s="40" t="s">
        <v>304</v>
      </c>
      <c r="B159" s="36" t="s">
        <v>305</v>
      </c>
      <c r="C159" s="37"/>
      <c r="D159" s="38"/>
      <c r="E159" s="38"/>
      <c r="F159" s="17"/>
    </row>
    <row r="160" spans="1:6" ht="18" customHeight="1" x14ac:dyDescent="0.25">
      <c r="A160" s="40" t="s">
        <v>306</v>
      </c>
      <c r="B160" s="36" t="s">
        <v>307</v>
      </c>
      <c r="C160" s="37"/>
      <c r="D160" s="38"/>
      <c r="E160" s="38"/>
      <c r="F160" s="17"/>
    </row>
    <row r="161" spans="1:6" ht="18" customHeight="1" x14ac:dyDescent="0.25">
      <c r="A161" s="31" t="s">
        <v>308</v>
      </c>
      <c r="B161" s="32" t="s">
        <v>309</v>
      </c>
      <c r="C161" s="33" t="s">
        <v>310</v>
      </c>
      <c r="D161" s="34">
        <f>SUM(D162:D163)</f>
        <v>0</v>
      </c>
      <c r="E161" s="34">
        <f>SUM(E162:E163)</f>
        <v>0</v>
      </c>
      <c r="F161" s="17"/>
    </row>
    <row r="162" spans="1:6" ht="18" customHeight="1" x14ac:dyDescent="0.25">
      <c r="A162" s="40" t="s">
        <v>311</v>
      </c>
      <c r="B162" s="36" t="s">
        <v>312</v>
      </c>
      <c r="C162" s="37"/>
      <c r="D162" s="38"/>
      <c r="E162" s="38"/>
      <c r="F162" s="17"/>
    </row>
    <row r="163" spans="1:6" ht="18" customHeight="1" x14ac:dyDescent="0.25">
      <c r="A163" s="40" t="s">
        <v>313</v>
      </c>
      <c r="B163" s="36" t="s">
        <v>314</v>
      </c>
      <c r="C163" s="37"/>
      <c r="D163" s="38"/>
      <c r="E163" s="38"/>
      <c r="F163" s="17"/>
    </row>
    <row r="164" spans="1:6" ht="18" customHeight="1" x14ac:dyDescent="0.25">
      <c r="A164" s="31" t="s">
        <v>315</v>
      </c>
      <c r="B164" s="32" t="s">
        <v>316</v>
      </c>
      <c r="C164" s="33" t="s">
        <v>317</v>
      </c>
      <c r="D164" s="34">
        <f>SUM(D165:D168)</f>
        <v>0</v>
      </c>
      <c r="E164" s="34">
        <f>SUM(E165:E168)</f>
        <v>0</v>
      </c>
      <c r="F164" s="17"/>
    </row>
    <row r="165" spans="1:6" ht="18" customHeight="1" x14ac:dyDescent="0.25">
      <c r="A165" s="40" t="s">
        <v>318</v>
      </c>
      <c r="B165" s="36" t="s">
        <v>319</v>
      </c>
      <c r="C165" s="37"/>
      <c r="D165" s="38"/>
      <c r="E165" s="38"/>
      <c r="F165" s="17"/>
    </row>
    <row r="166" spans="1:6" ht="18" customHeight="1" x14ac:dyDescent="0.25">
      <c r="A166" s="40" t="s">
        <v>320</v>
      </c>
      <c r="B166" s="36" t="s">
        <v>321</v>
      </c>
      <c r="C166" s="37"/>
      <c r="D166" s="38"/>
      <c r="E166" s="38"/>
      <c r="F166" s="17"/>
    </row>
    <row r="167" spans="1:6" ht="18" customHeight="1" x14ac:dyDescent="0.25">
      <c r="A167" s="40" t="s">
        <v>322</v>
      </c>
      <c r="B167" s="36" t="s">
        <v>323</v>
      </c>
      <c r="C167" s="37"/>
      <c r="D167" s="38"/>
      <c r="E167" s="38"/>
      <c r="F167" s="17"/>
    </row>
    <row r="168" spans="1:6" ht="18" customHeight="1" x14ac:dyDescent="0.25">
      <c r="A168" s="40" t="s">
        <v>324</v>
      </c>
      <c r="B168" s="36" t="s">
        <v>325</v>
      </c>
      <c r="C168" s="37"/>
      <c r="D168" s="38"/>
      <c r="E168" s="38"/>
      <c r="F168" s="17"/>
    </row>
    <row r="169" spans="1:6" ht="18" customHeight="1" x14ac:dyDescent="0.25">
      <c r="A169" s="31" t="s">
        <v>326</v>
      </c>
      <c r="B169" s="32" t="s">
        <v>327</v>
      </c>
      <c r="C169" s="33" t="s">
        <v>328</v>
      </c>
      <c r="D169" s="34">
        <f>SUM(D170:D171)</f>
        <v>167585301.09782997</v>
      </c>
      <c r="E169" s="34">
        <f>SUM(E170:E171)</f>
        <v>166548610.27518001</v>
      </c>
      <c r="F169" s="17"/>
    </row>
    <row r="170" spans="1:6" ht="18" customHeight="1" x14ac:dyDescent="0.25">
      <c r="A170" s="40" t="s">
        <v>329</v>
      </c>
      <c r="B170" s="36" t="s">
        <v>330</v>
      </c>
      <c r="C170" s="37"/>
      <c r="D170" s="38">
        <v>164124230.95782998</v>
      </c>
      <c r="E170" s="38">
        <v>163528313.65518001</v>
      </c>
      <c r="F170" s="17"/>
    </row>
    <row r="171" spans="1:6" ht="18" customHeight="1" x14ac:dyDescent="0.25">
      <c r="A171" s="40" t="s">
        <v>331</v>
      </c>
      <c r="B171" s="36" t="s">
        <v>332</v>
      </c>
      <c r="C171" s="37"/>
      <c r="D171" s="38">
        <v>3461070.14</v>
      </c>
      <c r="E171" s="38">
        <v>3020296.62</v>
      </c>
      <c r="F171" s="17"/>
    </row>
    <row r="172" spans="1:6" ht="18" customHeight="1" x14ac:dyDescent="0.25">
      <c r="A172" s="39" t="s">
        <v>333</v>
      </c>
      <c r="B172" s="44" t="s">
        <v>334</v>
      </c>
      <c r="C172" s="37"/>
      <c r="D172" s="38"/>
      <c r="E172" s="38"/>
      <c r="F172" s="16"/>
    </row>
    <row r="173" spans="1:6" ht="18" customHeight="1" x14ac:dyDescent="0.25">
      <c r="A173" s="31" t="s">
        <v>1050</v>
      </c>
      <c r="B173" s="32" t="s">
        <v>335</v>
      </c>
      <c r="C173" s="33" t="s">
        <v>336</v>
      </c>
      <c r="D173" s="34">
        <f>SUM(D174:D175)</f>
        <v>0</v>
      </c>
      <c r="E173" s="34">
        <f>SUM(E174:E175)</f>
        <v>0</v>
      </c>
      <c r="F173" s="17"/>
    </row>
    <row r="174" spans="1:6" ht="27" customHeight="1" x14ac:dyDescent="0.25">
      <c r="A174" s="40" t="s">
        <v>337</v>
      </c>
      <c r="B174" s="36" t="s">
        <v>338</v>
      </c>
      <c r="C174" s="37"/>
      <c r="D174" s="38"/>
      <c r="E174" s="38"/>
      <c r="F174" s="17"/>
    </row>
    <row r="175" spans="1:6" ht="27" customHeight="1" x14ac:dyDescent="0.25">
      <c r="A175" s="40" t="s">
        <v>339</v>
      </c>
      <c r="B175" s="36" t="s">
        <v>340</v>
      </c>
      <c r="C175" s="37"/>
      <c r="D175" s="38"/>
      <c r="E175" s="38"/>
      <c r="F175" s="17"/>
    </row>
    <row r="176" spans="1:6" ht="18" customHeight="1" x14ac:dyDescent="0.25">
      <c r="A176" s="31" t="s">
        <v>341</v>
      </c>
      <c r="B176" s="32" t="s">
        <v>342</v>
      </c>
      <c r="C176" s="33" t="s">
        <v>343</v>
      </c>
      <c r="D176" s="34">
        <f>SUM(D177:D180)</f>
        <v>0</v>
      </c>
      <c r="E176" s="34">
        <f>SUM(E177:E180)</f>
        <v>0</v>
      </c>
      <c r="F176" s="17"/>
    </row>
    <row r="177" spans="1:6" ht="18" customHeight="1" x14ac:dyDescent="0.25">
      <c r="A177" s="40" t="s">
        <v>344</v>
      </c>
      <c r="B177" s="36" t="s">
        <v>345</v>
      </c>
      <c r="C177" s="37"/>
      <c r="D177" s="38"/>
      <c r="E177" s="38"/>
      <c r="F177" s="17"/>
    </row>
    <row r="178" spans="1:6" ht="18" customHeight="1" x14ac:dyDescent="0.25">
      <c r="A178" s="40" t="s">
        <v>346</v>
      </c>
      <c r="B178" s="36" t="s">
        <v>347</v>
      </c>
      <c r="C178" s="37"/>
      <c r="D178" s="38"/>
      <c r="E178" s="38"/>
      <c r="F178" s="17"/>
    </row>
    <row r="179" spans="1:6" ht="18" customHeight="1" x14ac:dyDescent="0.25">
      <c r="A179" s="40" t="s">
        <v>348</v>
      </c>
      <c r="B179" s="36" t="s">
        <v>349</v>
      </c>
      <c r="C179" s="37"/>
      <c r="D179" s="38"/>
      <c r="E179" s="38"/>
      <c r="F179" s="17"/>
    </row>
    <row r="180" spans="1:6" ht="18" customHeight="1" x14ac:dyDescent="0.25">
      <c r="A180" s="40" t="s">
        <v>350</v>
      </c>
      <c r="B180" s="36" t="s">
        <v>351</v>
      </c>
      <c r="C180" s="37"/>
      <c r="D180" s="38"/>
      <c r="E180" s="38"/>
      <c r="F180" s="17"/>
    </row>
    <row r="181" spans="1:6" ht="18" customHeight="1" x14ac:dyDescent="0.25">
      <c r="A181" s="51"/>
      <c r="B181" s="28" t="s">
        <v>352</v>
      </c>
      <c r="C181" s="52"/>
      <c r="D181" s="48">
        <f>+D176+D173+D169+D164+D161+D158+D155</f>
        <v>167585301.62262997</v>
      </c>
      <c r="E181" s="48">
        <f>+E176+E173+E169+E164+E161+E158+E155</f>
        <v>166548610.79998001</v>
      </c>
      <c r="F181" s="16"/>
    </row>
    <row r="182" spans="1:6" ht="18" customHeight="1" x14ac:dyDescent="0.25">
      <c r="A182" s="49"/>
      <c r="B182" s="24" t="s">
        <v>353</v>
      </c>
      <c r="C182" s="25"/>
      <c r="D182" s="50">
        <f>+D181+D151</f>
        <v>169415219.68483996</v>
      </c>
      <c r="E182" s="50">
        <f>+E181+E151</f>
        <v>169408033.40077001</v>
      </c>
      <c r="F182" s="17"/>
    </row>
    <row r="183" spans="1:6" ht="18" customHeight="1" x14ac:dyDescent="0.25">
      <c r="B183" s="20"/>
      <c r="C183" s="18"/>
      <c r="D183" s="21">
        <f>+D182-D91</f>
        <v>-4.8100650310516357E-3</v>
      </c>
      <c r="E183" s="21">
        <f>+E182-E91</f>
        <v>1.2300312519073486E-3</v>
      </c>
    </row>
    <row r="184" spans="1:6" ht="18" customHeight="1" x14ac:dyDescent="0.25">
      <c r="C184" s="18"/>
    </row>
    <row r="185" spans="1:6" ht="18" customHeight="1" x14ac:dyDescent="0.25">
      <c r="B185" s="11" t="s">
        <v>1045</v>
      </c>
      <c r="C185" s="56"/>
    </row>
    <row r="186" spans="1:6" ht="18" customHeight="1" x14ac:dyDescent="0.25">
      <c r="B186" s="11"/>
      <c r="C186" s="56"/>
    </row>
    <row r="187" spans="1:6" ht="18" customHeight="1" x14ac:dyDescent="0.25">
      <c r="B187" s="11" t="s">
        <v>1046</v>
      </c>
      <c r="C187" s="56"/>
    </row>
    <row r="188" spans="1:6" ht="18" customHeight="1" x14ac:dyDescent="0.25">
      <c r="B188" s="57" t="s">
        <v>921</v>
      </c>
      <c r="C188" s="5"/>
    </row>
    <row r="189" spans="1:6" ht="18" customHeight="1" x14ac:dyDescent="0.25">
      <c r="C189" s="18"/>
    </row>
    <row r="190" spans="1:6" ht="18" customHeight="1" x14ac:dyDescent="0.25">
      <c r="B190" s="11"/>
      <c r="C190" s="56"/>
    </row>
    <row r="191" spans="1:6" ht="18" customHeight="1" x14ac:dyDescent="0.25">
      <c r="B191" s="11"/>
      <c r="C191" s="56"/>
    </row>
    <row r="192" spans="1:6" ht="18" customHeight="1" x14ac:dyDescent="0.25">
      <c r="B192" s="11"/>
      <c r="C192" s="56"/>
    </row>
    <row r="193" spans="2:3" ht="18" customHeight="1" x14ac:dyDescent="0.25">
      <c r="B193" s="57" t="s">
        <v>922</v>
      </c>
      <c r="C193" s="5"/>
    </row>
    <row r="194" spans="2:3" ht="18" customHeight="1" x14ac:dyDescent="0.25">
      <c r="C194" s="18"/>
    </row>
    <row r="195" spans="2:3" ht="18" customHeight="1" x14ac:dyDescent="0.25">
      <c r="B195" s="11" t="s">
        <v>1047</v>
      </c>
      <c r="C195" s="18"/>
    </row>
    <row r="196" spans="2:3" ht="18" customHeight="1" x14ac:dyDescent="0.25">
      <c r="B196" s="11"/>
      <c r="C196" s="18"/>
    </row>
    <row r="197" spans="2:3" ht="18" customHeight="1" x14ac:dyDescent="0.25">
      <c r="B197" s="11" t="s">
        <v>1048</v>
      </c>
      <c r="C197" s="18"/>
    </row>
    <row r="198" spans="2:3" ht="18" customHeight="1" x14ac:dyDescent="0.25">
      <c r="B198" s="57" t="s">
        <v>923</v>
      </c>
      <c r="C198" s="18"/>
    </row>
    <row r="199" spans="2:3" ht="18" customHeight="1" x14ac:dyDescent="0.25">
      <c r="C199" s="18"/>
    </row>
    <row r="200" spans="2:3" ht="18" customHeight="1" x14ac:dyDescent="0.25">
      <c r="C200" s="18"/>
    </row>
  </sheetData>
  <protectedRanges>
    <protectedRange sqref="D14:E18 D51:E55 D57:E63 D75:E80 D82:E85 D87:E89 E46 D11:E11 D21:E22 D24:E24 D26:E35 D38:E42 D44:E45 D65:E67 D69:E71 E73" name="Rango3"/>
    <protectedRange sqref="D147:E149 D144:E145 D141:E142 D129:E135 D119:E120 D113:E114 D107:E107 D109:E111 D99:E105 D116:E116 D122:E124 D137:E139" name="Rango2"/>
    <protectedRange sqref="D177:E180 D174:E175 D165:E168 D162:E163 D159:E160 D156:E157 D170:E171" name="Rango1"/>
    <protectedRange sqref="B190:C190 A185 C185:F185" name="Rango2_1"/>
    <protectedRange sqref="B195" name="Rango2_1_1"/>
    <protectedRange sqref="B185" name="Rango2_1_2"/>
    <protectedRange sqref="D46" name="Rango1_1_11"/>
    <protectedRange sqref="D12:E12" name="Rango1_1_1"/>
    <protectedRange sqref="D20:E20" name="Rango1_3"/>
    <protectedRange sqref="D23:E23" name="Rango1_6"/>
    <protectedRange sqref="D25:E25" name="Rango1_7"/>
    <protectedRange sqref="D36:E36" name="Rango1_9"/>
    <protectedRange sqref="D68:E68" name="Rango1_4"/>
    <protectedRange sqref="E72" name="Rango1_5"/>
    <protectedRange sqref="D96:E96" name="Rango1_10"/>
    <protectedRange sqref="D97:E97" name="Rango1_11"/>
    <protectedRange sqref="D98:E98" name="Rango1_14"/>
    <protectedRange sqref="D108:E108" name="Rango1_15"/>
    <protectedRange sqref="D115:E115" name="Rango1_16"/>
    <protectedRange sqref="D117:E117" name="Rango1_17"/>
    <protectedRange sqref="D73" name="Rango1_24"/>
    <protectedRange sqref="D72" name="Rango1_25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14" zoomScaleNormal="100" zoomScaleSheetLayoutView="100" workbookViewId="0">
      <selection activeCell="D235" sqref="D235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21" bestFit="1" customWidth="1"/>
    <col min="5" max="5" width="17.42578125" style="21" bestFit="1" customWidth="1"/>
    <col min="6" max="6" width="18" style="21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28" t="s">
        <v>1044</v>
      </c>
      <c r="B1" s="128"/>
      <c r="C1" s="128"/>
      <c r="D1" s="128"/>
      <c r="E1" s="128"/>
      <c r="F1" s="7"/>
    </row>
    <row r="2" spans="1:6" ht="18" customHeight="1" x14ac:dyDescent="0.25">
      <c r="A2" s="128" t="s">
        <v>354</v>
      </c>
      <c r="B2" s="128"/>
      <c r="C2" s="128"/>
      <c r="D2" s="128"/>
      <c r="E2" s="128"/>
      <c r="F2" s="9"/>
    </row>
    <row r="3" spans="1:6" ht="18" customHeight="1" x14ac:dyDescent="0.25">
      <c r="A3" s="128" t="s">
        <v>1054</v>
      </c>
      <c r="B3" s="128"/>
      <c r="C3" s="128"/>
      <c r="D3" s="128"/>
      <c r="E3" s="128"/>
      <c r="F3" s="7"/>
    </row>
    <row r="4" spans="1:6" ht="18" customHeight="1" x14ac:dyDescent="0.25">
      <c r="A4" s="129" t="s">
        <v>924</v>
      </c>
      <c r="B4" s="129"/>
      <c r="C4" s="129"/>
      <c r="D4" s="129"/>
      <c r="E4" s="129"/>
      <c r="F4" s="7"/>
    </row>
    <row r="5" spans="1:6" ht="7.5" customHeight="1" x14ac:dyDescent="0.25">
      <c r="B5" s="12"/>
      <c r="C5" s="12"/>
      <c r="D5" s="68"/>
    </row>
    <row r="6" spans="1:6" s="1" customFormat="1" ht="24.75" customHeight="1" x14ac:dyDescent="0.25">
      <c r="A6" s="82" t="s">
        <v>927</v>
      </c>
      <c r="B6" s="82" t="s">
        <v>1014</v>
      </c>
      <c r="C6" s="83" t="s">
        <v>1</v>
      </c>
      <c r="D6" s="82" t="s">
        <v>1051</v>
      </c>
      <c r="E6" s="82" t="s">
        <v>1042</v>
      </c>
      <c r="F6" s="84"/>
    </row>
    <row r="7" spans="1:6" ht="7.5" customHeight="1" x14ac:dyDescent="0.25">
      <c r="B7" s="12"/>
      <c r="C7" s="12"/>
      <c r="D7" s="68"/>
    </row>
    <row r="8" spans="1:6" s="71" customFormat="1" ht="18" customHeight="1" x14ac:dyDescent="0.25">
      <c r="A8" s="69" t="s">
        <v>355</v>
      </c>
      <c r="B8" s="24" t="s">
        <v>356</v>
      </c>
      <c r="C8" s="54"/>
      <c r="D8" s="55"/>
      <c r="E8" s="55"/>
      <c r="F8" s="70"/>
    </row>
    <row r="9" spans="1:6" s="71" customFormat="1" ht="18" customHeight="1" x14ac:dyDescent="0.25">
      <c r="A9" s="51" t="s">
        <v>357</v>
      </c>
      <c r="B9" s="28" t="s">
        <v>358</v>
      </c>
      <c r="C9" s="52"/>
      <c r="D9" s="48"/>
      <c r="E9" s="48"/>
      <c r="F9" s="70"/>
    </row>
    <row r="10" spans="1:6" ht="18" customHeight="1" x14ac:dyDescent="0.25">
      <c r="A10" s="31" t="s">
        <v>359</v>
      </c>
      <c r="B10" s="32" t="s">
        <v>360</v>
      </c>
      <c r="C10" s="33">
        <v>31</v>
      </c>
      <c r="D10" s="34">
        <f>SUM(D11:D14)</f>
        <v>0</v>
      </c>
      <c r="E10" s="34">
        <f>SUM(E11:E14)</f>
        <v>0</v>
      </c>
      <c r="F10" s="17"/>
    </row>
    <row r="11" spans="1:6" ht="18" customHeight="1" x14ac:dyDescent="0.25">
      <c r="A11" s="35" t="s">
        <v>361</v>
      </c>
      <c r="B11" s="36" t="s">
        <v>362</v>
      </c>
      <c r="C11" s="37"/>
      <c r="D11" s="38"/>
      <c r="E11" s="38"/>
      <c r="F11" s="17"/>
    </row>
    <row r="12" spans="1:6" ht="18" customHeight="1" x14ac:dyDescent="0.25">
      <c r="A12" s="35" t="s">
        <v>363</v>
      </c>
      <c r="B12" s="36" t="s">
        <v>364</v>
      </c>
      <c r="C12" s="37"/>
      <c r="D12" s="38"/>
      <c r="E12" s="38"/>
      <c r="F12" s="17"/>
    </row>
    <row r="13" spans="1:6" ht="18" customHeight="1" x14ac:dyDescent="0.25">
      <c r="A13" s="35" t="s">
        <v>365</v>
      </c>
      <c r="B13" s="36" t="s">
        <v>366</v>
      </c>
      <c r="C13" s="37"/>
      <c r="D13" s="38"/>
      <c r="E13" s="38"/>
      <c r="F13" s="17"/>
    </row>
    <row r="14" spans="1:6" ht="18" customHeight="1" x14ac:dyDescent="0.25">
      <c r="A14" s="35" t="s">
        <v>367</v>
      </c>
      <c r="B14" s="36" t="s">
        <v>368</v>
      </c>
      <c r="C14" s="37"/>
      <c r="D14" s="38"/>
      <c r="E14" s="38"/>
      <c r="F14" s="17"/>
    </row>
    <row r="15" spans="1:6" ht="18" customHeight="1" x14ac:dyDescent="0.25">
      <c r="A15" s="31" t="s">
        <v>369</v>
      </c>
      <c r="B15" s="32" t="s">
        <v>370</v>
      </c>
      <c r="C15" s="33" t="s">
        <v>371</v>
      </c>
      <c r="D15" s="34">
        <f>SUM(D16:D21)</f>
        <v>164593.34625999999</v>
      </c>
      <c r="E15" s="34">
        <f>SUM(E16:E21)</f>
        <v>223936.52552</v>
      </c>
      <c r="F15" s="17"/>
    </row>
    <row r="16" spans="1:6" ht="18" customHeight="1" x14ac:dyDescent="0.25">
      <c r="A16" s="40" t="s">
        <v>372</v>
      </c>
      <c r="B16" s="72" t="s">
        <v>373</v>
      </c>
      <c r="C16" s="37"/>
      <c r="D16" s="38">
        <v>164593.34625999999</v>
      </c>
      <c r="E16" s="38">
        <v>223936.52552</v>
      </c>
    </row>
    <row r="17" spans="1:6" ht="18" customHeight="1" x14ac:dyDescent="0.25">
      <c r="A17" s="40" t="s">
        <v>374</v>
      </c>
      <c r="B17" s="72" t="s">
        <v>375</v>
      </c>
      <c r="C17" s="37"/>
      <c r="D17" s="38"/>
      <c r="E17" s="38"/>
    </row>
    <row r="18" spans="1:6" ht="18" customHeight="1" x14ac:dyDescent="0.25">
      <c r="A18" s="40" t="s">
        <v>376</v>
      </c>
      <c r="B18" s="72" t="s">
        <v>377</v>
      </c>
      <c r="C18" s="37"/>
      <c r="D18" s="38"/>
      <c r="E18" s="38"/>
    </row>
    <row r="19" spans="1:6" ht="18" customHeight="1" x14ac:dyDescent="0.25">
      <c r="A19" s="40" t="s">
        <v>378</v>
      </c>
      <c r="B19" s="72" t="s">
        <v>379</v>
      </c>
      <c r="C19" s="37"/>
      <c r="D19" s="38"/>
      <c r="E19" s="38"/>
    </row>
    <row r="20" spans="1:6" ht="18" customHeight="1" x14ac:dyDescent="0.25">
      <c r="A20" s="40" t="s">
        <v>380</v>
      </c>
      <c r="B20" s="72" t="s">
        <v>381</v>
      </c>
      <c r="C20" s="37"/>
      <c r="D20" s="38"/>
      <c r="E20" s="38"/>
    </row>
    <row r="21" spans="1:6" ht="18" customHeight="1" x14ac:dyDescent="0.25">
      <c r="A21" s="40" t="s">
        <v>382</v>
      </c>
      <c r="B21" s="72" t="s">
        <v>383</v>
      </c>
      <c r="C21" s="37"/>
      <c r="D21" s="38"/>
      <c r="E21" s="38"/>
    </row>
    <row r="22" spans="1:6" ht="18" customHeight="1" x14ac:dyDescent="0.25">
      <c r="A22" s="31" t="s">
        <v>384</v>
      </c>
      <c r="B22" s="32" t="s">
        <v>385</v>
      </c>
      <c r="C22" s="33" t="s">
        <v>386</v>
      </c>
      <c r="D22" s="34">
        <f>SUM(D23:D25)</f>
        <v>89690.930680000005</v>
      </c>
      <c r="E22" s="34">
        <f>SUM(E23:E25)</f>
        <v>79905.645010000007</v>
      </c>
      <c r="F22" s="17"/>
    </row>
    <row r="23" spans="1:6" ht="18" customHeight="1" x14ac:dyDescent="0.25">
      <c r="A23" s="40" t="s">
        <v>387</v>
      </c>
      <c r="B23" s="72" t="s">
        <v>388</v>
      </c>
      <c r="C23" s="37"/>
      <c r="D23" s="38">
        <v>78310.395629999999</v>
      </c>
      <c r="E23" s="38">
        <v>71452.656340000001</v>
      </c>
    </row>
    <row r="24" spans="1:6" ht="18" customHeight="1" x14ac:dyDescent="0.25">
      <c r="A24" s="40" t="s">
        <v>389</v>
      </c>
      <c r="B24" s="72" t="s">
        <v>390</v>
      </c>
      <c r="C24" s="37"/>
      <c r="D24" s="122">
        <v>9755.5350500000004</v>
      </c>
      <c r="E24" s="122">
        <v>7077.9886699999997</v>
      </c>
    </row>
    <row r="25" spans="1:6" ht="18" customHeight="1" x14ac:dyDescent="0.25">
      <c r="A25" s="40" t="s">
        <v>391</v>
      </c>
      <c r="B25" s="73" t="s">
        <v>392</v>
      </c>
      <c r="C25" s="37"/>
      <c r="D25" s="38">
        <v>1625</v>
      </c>
      <c r="E25" s="38">
        <v>1375</v>
      </c>
    </row>
    <row r="26" spans="1:6" ht="18" customHeight="1" x14ac:dyDescent="0.25">
      <c r="A26" s="31" t="s">
        <v>393</v>
      </c>
      <c r="B26" s="32" t="s">
        <v>394</v>
      </c>
      <c r="C26" s="33" t="s">
        <v>395</v>
      </c>
      <c r="D26" s="34">
        <f>SUM(D27:D29)</f>
        <v>0</v>
      </c>
      <c r="E26" s="34">
        <f>SUM(E27:E29)</f>
        <v>0</v>
      </c>
      <c r="F26" s="17"/>
    </row>
    <row r="27" spans="1:6" ht="18" customHeight="1" x14ac:dyDescent="0.25">
      <c r="A27" s="40" t="s">
        <v>396</v>
      </c>
      <c r="B27" s="72" t="s">
        <v>397</v>
      </c>
      <c r="C27" s="37"/>
      <c r="D27" s="38"/>
      <c r="E27" s="38"/>
    </row>
    <row r="28" spans="1:6" ht="18" customHeight="1" x14ac:dyDescent="0.25">
      <c r="A28" s="40" t="s">
        <v>398</v>
      </c>
      <c r="B28" s="72" t="s">
        <v>399</v>
      </c>
      <c r="C28" s="37"/>
      <c r="D28" s="38"/>
      <c r="E28" s="38"/>
    </row>
    <row r="29" spans="1:6" ht="18" customHeight="1" x14ac:dyDescent="0.25">
      <c r="A29" s="40" t="s">
        <v>400</v>
      </c>
      <c r="B29" s="72" t="s">
        <v>401</v>
      </c>
      <c r="C29" s="37"/>
      <c r="D29" s="38"/>
      <c r="E29" s="38"/>
    </row>
    <row r="30" spans="1:6" ht="18" customHeight="1" x14ac:dyDescent="0.25">
      <c r="A30" s="31" t="s">
        <v>402</v>
      </c>
      <c r="B30" s="32" t="s">
        <v>403</v>
      </c>
      <c r="C30" s="33" t="s">
        <v>404</v>
      </c>
      <c r="D30" s="34">
        <f>SUM(D31:D32)</f>
        <v>0</v>
      </c>
      <c r="E30" s="34">
        <f>SUM(E31:E32)</f>
        <v>0</v>
      </c>
      <c r="F30" s="17"/>
    </row>
    <row r="31" spans="1:6" ht="18" customHeight="1" x14ac:dyDescent="0.25">
      <c r="A31" s="40" t="s">
        <v>405</v>
      </c>
      <c r="B31" s="72" t="s">
        <v>406</v>
      </c>
      <c r="C31" s="37"/>
      <c r="D31" s="38"/>
      <c r="E31" s="38"/>
    </row>
    <row r="32" spans="1:6" s="71" customFormat="1" ht="18" customHeight="1" x14ac:dyDescent="0.25">
      <c r="A32" s="51" t="s">
        <v>407</v>
      </c>
      <c r="B32" s="28" t="s">
        <v>408</v>
      </c>
      <c r="C32" s="52"/>
      <c r="D32" s="48"/>
      <c r="E32" s="48"/>
      <c r="F32" s="70"/>
    </row>
    <row r="33" spans="1:6" ht="18" customHeight="1" x14ac:dyDescent="0.25">
      <c r="A33" s="31" t="s">
        <v>409</v>
      </c>
      <c r="B33" s="32" t="s">
        <v>410</v>
      </c>
      <c r="C33" s="33" t="s">
        <v>411</v>
      </c>
      <c r="D33" s="34">
        <f>SUM(D34:D36)</f>
        <v>0</v>
      </c>
      <c r="E33" s="34">
        <f>SUM(E34:E36)</f>
        <v>0</v>
      </c>
      <c r="F33" s="17"/>
    </row>
    <row r="34" spans="1:6" ht="18" customHeight="1" x14ac:dyDescent="0.25">
      <c r="A34" s="40" t="s">
        <v>412</v>
      </c>
      <c r="B34" s="72" t="s">
        <v>413</v>
      </c>
      <c r="C34" s="37"/>
      <c r="D34" s="38"/>
      <c r="E34" s="38"/>
    </row>
    <row r="35" spans="1:6" ht="18" customHeight="1" x14ac:dyDescent="0.25">
      <c r="A35" s="40" t="s">
        <v>414</v>
      </c>
      <c r="B35" s="72" t="s">
        <v>415</v>
      </c>
      <c r="C35" s="37"/>
      <c r="D35" s="38"/>
      <c r="E35" s="38"/>
    </row>
    <row r="36" spans="1:6" ht="18" customHeight="1" x14ac:dyDescent="0.25">
      <c r="A36" s="40" t="s">
        <v>416</v>
      </c>
      <c r="B36" s="72" t="s">
        <v>417</v>
      </c>
      <c r="C36" s="37"/>
      <c r="D36" s="38"/>
      <c r="E36" s="38"/>
    </row>
    <row r="37" spans="1:6" ht="18" customHeight="1" x14ac:dyDescent="0.25">
      <c r="A37" s="31" t="s">
        <v>418</v>
      </c>
      <c r="B37" s="32" t="s">
        <v>419</v>
      </c>
      <c r="C37" s="33" t="s">
        <v>420</v>
      </c>
      <c r="D37" s="34">
        <f>SUM(D38:D39)</f>
        <v>0</v>
      </c>
      <c r="E37" s="34">
        <f>SUM(E38:E39)</f>
        <v>0</v>
      </c>
      <c r="F37" s="17"/>
    </row>
    <row r="38" spans="1:6" ht="18" customHeight="1" x14ac:dyDescent="0.25">
      <c r="A38" s="40" t="s">
        <v>421</v>
      </c>
      <c r="B38" s="72" t="s">
        <v>422</v>
      </c>
      <c r="C38" s="37"/>
      <c r="D38" s="38"/>
      <c r="E38" s="38"/>
    </row>
    <row r="39" spans="1:6" s="71" customFormat="1" ht="18" customHeight="1" x14ac:dyDescent="0.25">
      <c r="A39" s="51" t="s">
        <v>423</v>
      </c>
      <c r="B39" s="28" t="s">
        <v>424</v>
      </c>
      <c r="C39" s="52"/>
      <c r="D39" s="48"/>
      <c r="E39" s="48"/>
      <c r="F39" s="70"/>
    </row>
    <row r="40" spans="1:6" ht="18" customHeight="1" x14ac:dyDescent="0.25">
      <c r="A40" s="31" t="s">
        <v>425</v>
      </c>
      <c r="B40" s="32" t="s">
        <v>426</v>
      </c>
      <c r="C40" s="33" t="s">
        <v>427</v>
      </c>
      <c r="D40" s="34">
        <f>SUM(D41:D44)</f>
        <v>0</v>
      </c>
      <c r="E40" s="34">
        <f>SUM(E41:E44)</f>
        <v>0</v>
      </c>
      <c r="F40" s="17"/>
    </row>
    <row r="41" spans="1:6" ht="18" customHeight="1" x14ac:dyDescent="0.25">
      <c r="A41" s="40" t="s">
        <v>428</v>
      </c>
      <c r="B41" s="72" t="s">
        <v>429</v>
      </c>
      <c r="C41" s="37"/>
      <c r="D41" s="38"/>
      <c r="E41" s="38"/>
    </row>
    <row r="42" spans="1:6" ht="18" customHeight="1" x14ac:dyDescent="0.25">
      <c r="A42" s="40" t="s">
        <v>430</v>
      </c>
      <c r="B42" s="72" t="s">
        <v>431</v>
      </c>
      <c r="C42" s="37"/>
      <c r="D42" s="38"/>
      <c r="E42" s="38"/>
    </row>
    <row r="43" spans="1:6" ht="18" customHeight="1" x14ac:dyDescent="0.25">
      <c r="A43" s="40" t="s">
        <v>432</v>
      </c>
      <c r="B43" s="72" t="s">
        <v>433</v>
      </c>
      <c r="C43" s="37"/>
      <c r="D43" s="38"/>
      <c r="E43" s="38"/>
    </row>
    <row r="44" spans="1:6" ht="18" customHeight="1" x14ac:dyDescent="0.25">
      <c r="A44" s="40" t="s">
        <v>434</v>
      </c>
      <c r="B44" s="72" t="s">
        <v>435</v>
      </c>
      <c r="C44" s="37"/>
      <c r="D44" s="38"/>
      <c r="E44" s="38"/>
    </row>
    <row r="45" spans="1:6" ht="18" customHeight="1" x14ac:dyDescent="0.25">
      <c r="A45" s="31" t="s">
        <v>436</v>
      </c>
      <c r="B45" s="32" t="s">
        <v>437</v>
      </c>
      <c r="C45" s="33" t="s">
        <v>438</v>
      </c>
      <c r="D45" s="34">
        <f>SUM(D46:D47)</f>
        <v>0</v>
      </c>
      <c r="E45" s="34">
        <f>SUM(E46:E47)</f>
        <v>0</v>
      </c>
      <c r="F45" s="17"/>
    </row>
    <row r="46" spans="1:6" ht="18" customHeight="1" x14ac:dyDescent="0.25">
      <c r="A46" s="40" t="s">
        <v>439</v>
      </c>
      <c r="B46" s="72" t="s">
        <v>440</v>
      </c>
      <c r="C46" s="37"/>
      <c r="D46" s="38"/>
      <c r="E46" s="38"/>
    </row>
    <row r="47" spans="1:6" ht="18" customHeight="1" x14ac:dyDescent="0.25">
      <c r="A47" s="31" t="s">
        <v>1030</v>
      </c>
      <c r="B47" s="32" t="s">
        <v>1031</v>
      </c>
      <c r="C47" s="33" t="s">
        <v>445</v>
      </c>
      <c r="D47" s="34">
        <f>SUM(D49:D50)</f>
        <v>0</v>
      </c>
      <c r="E47" s="34">
        <f>SUM(E49:E50)</f>
        <v>0</v>
      </c>
      <c r="F47" s="17"/>
    </row>
    <row r="48" spans="1:6" ht="18" customHeight="1" x14ac:dyDescent="0.25">
      <c r="A48" s="40" t="s">
        <v>1032</v>
      </c>
      <c r="B48" s="72" t="s">
        <v>440</v>
      </c>
      <c r="C48" s="37"/>
      <c r="D48" s="38"/>
      <c r="E48" s="38"/>
    </row>
    <row r="49" spans="1:6" ht="18" customHeight="1" x14ac:dyDescent="0.25">
      <c r="A49" s="40" t="s">
        <v>1033</v>
      </c>
      <c r="B49" s="72" t="s">
        <v>1034</v>
      </c>
      <c r="C49" s="37"/>
      <c r="D49" s="38"/>
      <c r="E49" s="38"/>
    </row>
    <row r="50" spans="1:6" s="71" customFormat="1" ht="18" customHeight="1" x14ac:dyDescent="0.25">
      <c r="A50" s="51" t="s">
        <v>441</v>
      </c>
      <c r="B50" s="28" t="s">
        <v>442</v>
      </c>
      <c r="C50" s="52"/>
      <c r="D50" s="48"/>
      <c r="E50" s="48"/>
      <c r="F50" s="70"/>
    </row>
    <row r="51" spans="1:6" ht="18" customHeight="1" x14ac:dyDescent="0.25">
      <c r="A51" s="31" t="s">
        <v>443</v>
      </c>
      <c r="B51" s="32" t="s">
        <v>444</v>
      </c>
      <c r="C51" s="33" t="s">
        <v>452</v>
      </c>
      <c r="D51" s="34">
        <f>SUM(D52:D53)</f>
        <v>171045.31822999998</v>
      </c>
      <c r="E51" s="34">
        <f>SUM(E52:E53)</f>
        <v>103768.56219</v>
      </c>
      <c r="F51" s="17"/>
    </row>
    <row r="52" spans="1:6" ht="18" customHeight="1" x14ac:dyDescent="0.25">
      <c r="A52" s="40" t="s">
        <v>446</v>
      </c>
      <c r="B52" s="72" t="s">
        <v>447</v>
      </c>
      <c r="C52" s="37"/>
      <c r="D52" s="38"/>
      <c r="E52" s="38"/>
    </row>
    <row r="53" spans="1:6" ht="18" customHeight="1" x14ac:dyDescent="0.25">
      <c r="A53" s="40" t="s">
        <v>448</v>
      </c>
      <c r="B53" s="72" t="s">
        <v>449</v>
      </c>
      <c r="C53" s="37"/>
      <c r="D53" s="122">
        <v>171045.31822999998</v>
      </c>
      <c r="E53" s="122">
        <v>103768.56219</v>
      </c>
    </row>
    <row r="54" spans="1:6" ht="18" customHeight="1" x14ac:dyDescent="0.25">
      <c r="A54" s="31" t="s">
        <v>450</v>
      </c>
      <c r="B54" s="32" t="s">
        <v>451</v>
      </c>
      <c r="C54" s="33" t="s">
        <v>459</v>
      </c>
      <c r="D54" s="34">
        <f>SUM(D55:D56)</f>
        <v>155.63999999999999</v>
      </c>
      <c r="E54" s="34">
        <f>SUM(E55:E56)</f>
        <v>129</v>
      </c>
      <c r="F54" s="17"/>
    </row>
    <row r="55" spans="1:6" ht="18" customHeight="1" x14ac:dyDescent="0.25">
      <c r="A55" s="40" t="s">
        <v>453</v>
      </c>
      <c r="B55" s="72" t="s">
        <v>454</v>
      </c>
      <c r="C55" s="37"/>
      <c r="D55" s="38">
        <v>80</v>
      </c>
      <c r="E55" s="38">
        <v>80</v>
      </c>
    </row>
    <row r="56" spans="1:6" ht="18" customHeight="1" x14ac:dyDescent="0.25">
      <c r="A56" s="40" t="s">
        <v>455</v>
      </c>
      <c r="B56" s="72" t="s">
        <v>456</v>
      </c>
      <c r="C56" s="37"/>
      <c r="D56" s="38">
        <v>75.64</v>
      </c>
      <c r="E56" s="38">
        <v>49</v>
      </c>
    </row>
    <row r="57" spans="1:6" ht="18" customHeight="1" x14ac:dyDescent="0.25">
      <c r="A57" s="31" t="s">
        <v>457</v>
      </c>
      <c r="B57" s="32" t="s">
        <v>458</v>
      </c>
      <c r="C57" s="33" t="s">
        <v>468</v>
      </c>
      <c r="D57" s="34">
        <f>SUM(D58:D60)</f>
        <v>0</v>
      </c>
      <c r="E57" s="34">
        <f>SUM(E58:E60)</f>
        <v>0</v>
      </c>
      <c r="F57" s="17"/>
    </row>
    <row r="58" spans="1:6" ht="18" customHeight="1" x14ac:dyDescent="0.25">
      <c r="A58" s="40" t="s">
        <v>460</v>
      </c>
      <c r="B58" s="72" t="s">
        <v>461</v>
      </c>
      <c r="C58" s="37"/>
      <c r="D58" s="38"/>
      <c r="E58" s="38"/>
    </row>
    <row r="59" spans="1:6" ht="18" customHeight="1" x14ac:dyDescent="0.25">
      <c r="A59" s="40" t="s">
        <v>462</v>
      </c>
      <c r="B59" s="72" t="s">
        <v>463</v>
      </c>
      <c r="C59" s="37"/>
      <c r="D59" s="38"/>
      <c r="E59" s="38"/>
    </row>
    <row r="60" spans="1:6" ht="18" customHeight="1" x14ac:dyDescent="0.25">
      <c r="A60" s="40" t="s">
        <v>464</v>
      </c>
      <c r="B60" s="72" t="s">
        <v>465</v>
      </c>
      <c r="C60" s="37"/>
      <c r="D60" s="38"/>
      <c r="E60" s="38"/>
    </row>
    <row r="61" spans="1:6" ht="18" customHeight="1" x14ac:dyDescent="0.25">
      <c r="A61" s="31" t="s">
        <v>466</v>
      </c>
      <c r="B61" s="32" t="s">
        <v>467</v>
      </c>
      <c r="C61" s="33" t="s">
        <v>475</v>
      </c>
      <c r="D61" s="34">
        <f>SUM(D62:D63)</f>
        <v>0</v>
      </c>
      <c r="E61" s="34">
        <f>SUM(E62:E63)</f>
        <v>0</v>
      </c>
      <c r="F61" s="17"/>
    </row>
    <row r="62" spans="1:6" ht="18" customHeight="1" x14ac:dyDescent="0.25">
      <c r="A62" s="40" t="s">
        <v>469</v>
      </c>
      <c r="B62" s="72" t="s">
        <v>470</v>
      </c>
      <c r="C62" s="37"/>
      <c r="D62" s="38"/>
      <c r="E62" s="38"/>
    </row>
    <row r="63" spans="1:6" ht="18" customHeight="1" x14ac:dyDescent="0.25">
      <c r="A63" s="40" t="s">
        <v>471</v>
      </c>
      <c r="B63" s="72" t="s">
        <v>472</v>
      </c>
      <c r="C63" s="37"/>
      <c r="D63" s="38"/>
      <c r="E63" s="38"/>
    </row>
    <row r="64" spans="1:6" ht="18" customHeight="1" x14ac:dyDescent="0.25">
      <c r="A64" s="31" t="s">
        <v>473</v>
      </c>
      <c r="B64" s="32" t="s">
        <v>474</v>
      </c>
      <c r="C64" s="33" t="s">
        <v>496</v>
      </c>
      <c r="D64" s="34">
        <f>SUM(D65:D73)</f>
        <v>0</v>
      </c>
      <c r="E64" s="34">
        <f>SUM(E65:E73)</f>
        <v>0</v>
      </c>
      <c r="F64" s="17"/>
    </row>
    <row r="65" spans="1:6" ht="18" customHeight="1" x14ac:dyDescent="0.25">
      <c r="A65" s="40" t="s">
        <v>476</v>
      </c>
      <c r="B65" s="72" t="s">
        <v>477</v>
      </c>
      <c r="C65" s="37"/>
      <c r="D65" s="38"/>
      <c r="E65" s="38"/>
    </row>
    <row r="66" spans="1:6" ht="18" customHeight="1" x14ac:dyDescent="0.25">
      <c r="A66" s="40" t="s">
        <v>478</v>
      </c>
      <c r="B66" s="72" t="s">
        <v>479</v>
      </c>
      <c r="C66" s="37"/>
      <c r="D66" s="38"/>
      <c r="E66" s="38"/>
    </row>
    <row r="67" spans="1:6" ht="18" customHeight="1" x14ac:dyDescent="0.25">
      <c r="A67" s="40" t="s">
        <v>480</v>
      </c>
      <c r="B67" s="72" t="s">
        <v>481</v>
      </c>
      <c r="C67" s="37"/>
      <c r="D67" s="38"/>
      <c r="E67" s="38"/>
    </row>
    <row r="68" spans="1:6" ht="18" customHeight="1" x14ac:dyDescent="0.25">
      <c r="A68" s="40" t="s">
        <v>482</v>
      </c>
      <c r="B68" s="72" t="s">
        <v>483</v>
      </c>
      <c r="C68" s="37"/>
      <c r="D68" s="38"/>
      <c r="E68" s="38"/>
    </row>
    <row r="69" spans="1:6" ht="18" customHeight="1" x14ac:dyDescent="0.25">
      <c r="A69" s="40" t="s">
        <v>484</v>
      </c>
      <c r="B69" s="72" t="s">
        <v>485</v>
      </c>
      <c r="C69" s="37"/>
      <c r="D69" s="38"/>
      <c r="E69" s="38"/>
    </row>
    <row r="70" spans="1:6" ht="18" customHeight="1" x14ac:dyDescent="0.25">
      <c r="A70" s="40" t="s">
        <v>486</v>
      </c>
      <c r="B70" s="72" t="s">
        <v>487</v>
      </c>
      <c r="C70" s="37"/>
      <c r="D70" s="38"/>
      <c r="E70" s="38"/>
    </row>
    <row r="71" spans="1:6" ht="18" customHeight="1" x14ac:dyDescent="0.25">
      <c r="A71" s="40" t="s">
        <v>488</v>
      </c>
      <c r="B71" s="72" t="s">
        <v>489</v>
      </c>
      <c r="C71" s="37"/>
      <c r="D71" s="38"/>
      <c r="E71" s="38"/>
    </row>
    <row r="72" spans="1:6" ht="18" customHeight="1" x14ac:dyDescent="0.25">
      <c r="A72" s="40" t="s">
        <v>490</v>
      </c>
      <c r="B72" s="72" t="s">
        <v>491</v>
      </c>
      <c r="C72" s="37"/>
      <c r="D72" s="38"/>
      <c r="E72" s="38"/>
    </row>
    <row r="73" spans="1:6" ht="18" customHeight="1" x14ac:dyDescent="0.25">
      <c r="A73" s="40" t="s">
        <v>492</v>
      </c>
      <c r="B73" s="73" t="s">
        <v>493</v>
      </c>
      <c r="C73" s="37"/>
      <c r="D73" s="38"/>
      <c r="E73" s="38"/>
    </row>
    <row r="74" spans="1:6" ht="18" customHeight="1" x14ac:dyDescent="0.25">
      <c r="A74" s="40" t="s">
        <v>1035</v>
      </c>
      <c r="B74" s="73" t="s">
        <v>1036</v>
      </c>
      <c r="C74" s="37"/>
      <c r="D74" s="38"/>
      <c r="E74" s="38"/>
    </row>
    <row r="75" spans="1:6" s="71" customFormat="1" ht="24.75" customHeight="1" x14ac:dyDescent="0.25">
      <c r="A75" s="51" t="s">
        <v>494</v>
      </c>
      <c r="B75" s="28" t="s">
        <v>495</v>
      </c>
      <c r="C75" s="52" t="s">
        <v>503</v>
      </c>
      <c r="D75" s="48">
        <f>SUM(D76:D77)</f>
        <v>0</v>
      </c>
      <c r="E75" s="48">
        <f>SUM(E76:E77)</f>
        <v>0</v>
      </c>
      <c r="F75" s="70"/>
    </row>
    <row r="76" spans="1:6" ht="18" customHeight="1" x14ac:dyDescent="0.25">
      <c r="A76" s="40" t="s">
        <v>497</v>
      </c>
      <c r="B76" s="72" t="s">
        <v>498</v>
      </c>
      <c r="C76" s="37"/>
      <c r="D76" s="38"/>
      <c r="E76" s="38"/>
    </row>
    <row r="77" spans="1:6" s="71" customFormat="1" ht="18" customHeight="1" x14ac:dyDescent="0.25">
      <c r="A77" s="51" t="s">
        <v>499</v>
      </c>
      <c r="B77" s="28" t="s">
        <v>500</v>
      </c>
      <c r="C77" s="52"/>
      <c r="D77" s="48"/>
      <c r="E77" s="48"/>
      <c r="F77" s="70"/>
    </row>
    <row r="78" spans="1:6" ht="18" customHeight="1" x14ac:dyDescent="0.25">
      <c r="A78" s="31" t="s">
        <v>501</v>
      </c>
      <c r="B78" s="32" t="s">
        <v>502</v>
      </c>
      <c r="C78" s="33" t="s">
        <v>512</v>
      </c>
      <c r="D78" s="34">
        <f>SUM(D79:D81)</f>
        <v>3308.4302999999995</v>
      </c>
      <c r="E78" s="34">
        <f>SUM(E79:E81)</f>
        <v>2981.9193500000001</v>
      </c>
      <c r="F78" s="17"/>
    </row>
    <row r="79" spans="1:6" ht="18" customHeight="1" x14ac:dyDescent="0.25">
      <c r="A79" s="40" t="s">
        <v>504</v>
      </c>
      <c r="B79" s="72" t="s">
        <v>505</v>
      </c>
      <c r="C79" s="37"/>
      <c r="D79" s="38">
        <v>603.91952000000003</v>
      </c>
      <c r="E79" s="38">
        <v>75.664019999999994</v>
      </c>
    </row>
    <row r="80" spans="1:6" ht="18" customHeight="1" x14ac:dyDescent="0.25">
      <c r="A80" s="40" t="s">
        <v>506</v>
      </c>
      <c r="B80" s="72" t="s">
        <v>507</v>
      </c>
      <c r="C80" s="37"/>
      <c r="D80" s="38"/>
      <c r="E80" s="38"/>
    </row>
    <row r="81" spans="1:6" ht="18" customHeight="1" x14ac:dyDescent="0.25">
      <c r="A81" s="40" t="s">
        <v>508</v>
      </c>
      <c r="B81" s="72" t="s">
        <v>509</v>
      </c>
      <c r="C81" s="37"/>
      <c r="D81" s="38">
        <v>2704.5107799999996</v>
      </c>
      <c r="E81" s="38">
        <v>2906.25533</v>
      </c>
    </row>
    <row r="82" spans="1:6" ht="18" customHeight="1" x14ac:dyDescent="0.25">
      <c r="A82" s="31" t="s">
        <v>510</v>
      </c>
      <c r="B82" s="32" t="s">
        <v>511</v>
      </c>
      <c r="C82" s="33" t="s">
        <v>521</v>
      </c>
      <c r="D82" s="34">
        <f>SUM(D83:D85)</f>
        <v>7181.3563600000007</v>
      </c>
      <c r="E82" s="34">
        <f>SUM(E83:E85)</f>
        <v>6986.78208</v>
      </c>
      <c r="F82" s="17"/>
    </row>
    <row r="83" spans="1:6" ht="18" customHeight="1" x14ac:dyDescent="0.25">
      <c r="A83" s="40" t="s">
        <v>513</v>
      </c>
      <c r="B83" s="72" t="s">
        <v>514</v>
      </c>
      <c r="C83" s="37"/>
      <c r="D83" s="38">
        <v>7181.3563600000007</v>
      </c>
      <c r="E83" s="38">
        <v>6986.78208</v>
      </c>
    </row>
    <row r="84" spans="1:6" ht="18" customHeight="1" x14ac:dyDescent="0.25">
      <c r="A84" s="40" t="s">
        <v>515</v>
      </c>
      <c r="B84" s="72" t="s">
        <v>516</v>
      </c>
      <c r="C84" s="37"/>
      <c r="D84" s="38"/>
      <c r="E84" s="38"/>
    </row>
    <row r="85" spans="1:6" ht="18" customHeight="1" x14ac:dyDescent="0.25">
      <c r="A85" s="40" t="s">
        <v>517</v>
      </c>
      <c r="B85" s="72" t="s">
        <v>518</v>
      </c>
      <c r="C85" s="37"/>
      <c r="D85" s="38"/>
      <c r="E85" s="38"/>
    </row>
    <row r="86" spans="1:6" ht="18" customHeight="1" x14ac:dyDescent="0.25">
      <c r="A86" s="31" t="s">
        <v>519</v>
      </c>
      <c r="B86" s="32" t="s">
        <v>520</v>
      </c>
      <c r="C86" s="33" t="s">
        <v>538</v>
      </c>
      <c r="D86" s="34">
        <f>SUM(D87:D93)</f>
        <v>0</v>
      </c>
      <c r="E86" s="34">
        <f>SUM(E87:E93)</f>
        <v>0</v>
      </c>
      <c r="F86" s="17"/>
    </row>
    <row r="87" spans="1:6" ht="18" customHeight="1" x14ac:dyDescent="0.25">
      <c r="A87" s="40" t="s">
        <v>522</v>
      </c>
      <c r="B87" s="72" t="s">
        <v>523</v>
      </c>
      <c r="C87" s="37"/>
      <c r="D87" s="38"/>
      <c r="E87" s="38"/>
    </row>
    <row r="88" spans="1:6" ht="18" customHeight="1" x14ac:dyDescent="0.25">
      <c r="A88" s="40" t="s">
        <v>524</v>
      </c>
      <c r="B88" s="72" t="s">
        <v>525</v>
      </c>
      <c r="C88" s="37"/>
      <c r="D88" s="38"/>
      <c r="E88" s="38"/>
    </row>
    <row r="89" spans="1:6" ht="18" customHeight="1" x14ac:dyDescent="0.25">
      <c r="A89" s="40" t="s">
        <v>526</v>
      </c>
      <c r="B89" s="72" t="s">
        <v>527</v>
      </c>
      <c r="C89" s="37"/>
      <c r="D89" s="38"/>
      <c r="E89" s="38"/>
    </row>
    <row r="90" spans="1:6" ht="18" customHeight="1" x14ac:dyDescent="0.25">
      <c r="A90" s="40" t="s">
        <v>528</v>
      </c>
      <c r="B90" s="72" t="s">
        <v>529</v>
      </c>
      <c r="C90" s="37"/>
      <c r="D90" s="38"/>
      <c r="E90" s="38"/>
    </row>
    <row r="91" spans="1:6" ht="18" customHeight="1" x14ac:dyDescent="0.25">
      <c r="A91" s="40" t="s">
        <v>530</v>
      </c>
      <c r="B91" s="72" t="s">
        <v>531</v>
      </c>
      <c r="C91" s="37"/>
      <c r="D91" s="38"/>
      <c r="E91" s="38"/>
    </row>
    <row r="92" spans="1:6" ht="18" customHeight="1" x14ac:dyDescent="0.25">
      <c r="A92" s="40" t="s">
        <v>532</v>
      </c>
      <c r="B92" s="72" t="s">
        <v>533</v>
      </c>
      <c r="C92" s="37"/>
      <c r="D92" s="38"/>
      <c r="E92" s="38"/>
    </row>
    <row r="93" spans="1:6" s="71" customFormat="1" ht="18" customHeight="1" x14ac:dyDescent="0.25">
      <c r="A93" s="51" t="s">
        <v>534</v>
      </c>
      <c r="B93" s="28" t="s">
        <v>535</v>
      </c>
      <c r="C93" s="52"/>
      <c r="D93" s="48"/>
      <c r="E93" s="48"/>
      <c r="F93" s="70"/>
    </row>
    <row r="94" spans="1:6" ht="18" customHeight="1" x14ac:dyDescent="0.25">
      <c r="A94" s="31" t="s">
        <v>536</v>
      </c>
      <c r="B94" s="32" t="s">
        <v>537</v>
      </c>
      <c r="C94" s="33" t="s">
        <v>546</v>
      </c>
      <c r="D94" s="34">
        <f>SUM(D95:D97)</f>
        <v>11322.83007</v>
      </c>
      <c r="E94" s="34">
        <f>SUM(E95:E97)</f>
        <v>11962.12578</v>
      </c>
      <c r="F94" s="17"/>
    </row>
    <row r="95" spans="1:6" ht="18" customHeight="1" x14ac:dyDescent="0.25">
      <c r="A95" s="40" t="s">
        <v>539</v>
      </c>
      <c r="B95" s="72" t="s">
        <v>540</v>
      </c>
      <c r="C95" s="37"/>
      <c r="D95" s="38"/>
      <c r="E95" s="38"/>
    </row>
    <row r="96" spans="1:6" ht="18" customHeight="1" x14ac:dyDescent="0.25">
      <c r="A96" s="40" t="s">
        <v>541</v>
      </c>
      <c r="B96" s="72" t="s">
        <v>542</v>
      </c>
      <c r="C96" s="37"/>
      <c r="D96" s="38">
        <v>11322.83007</v>
      </c>
      <c r="E96" s="38">
        <v>11962.12578</v>
      </c>
    </row>
    <row r="97" spans="1:6" ht="18" customHeight="1" x14ac:dyDescent="0.25">
      <c r="A97" s="40" t="s">
        <v>543</v>
      </c>
      <c r="B97" s="72" t="s">
        <v>544</v>
      </c>
      <c r="C97" s="37"/>
      <c r="D97" s="38"/>
      <c r="E97" s="38"/>
    </row>
    <row r="98" spans="1:6" ht="18" customHeight="1" x14ac:dyDescent="0.25">
      <c r="A98" s="31" t="s">
        <v>545</v>
      </c>
      <c r="B98" s="32" t="s">
        <v>302</v>
      </c>
      <c r="C98" s="33" t="s">
        <v>557</v>
      </c>
      <c r="D98" s="34">
        <f>SUM(D99:D102)</f>
        <v>3772816.719</v>
      </c>
      <c r="E98" s="34">
        <f>SUM(E99:E102)</f>
        <v>3799661.7280000001</v>
      </c>
      <c r="F98" s="17"/>
    </row>
    <row r="99" spans="1:6" ht="18" customHeight="1" x14ac:dyDescent="0.25">
      <c r="A99" s="40" t="s">
        <v>547</v>
      </c>
      <c r="B99" s="72" t="s">
        <v>548</v>
      </c>
      <c r="C99" s="37"/>
      <c r="D99" s="38"/>
      <c r="E99" s="38"/>
    </row>
    <row r="100" spans="1:6" ht="18" customHeight="1" x14ac:dyDescent="0.25">
      <c r="A100" s="40" t="s">
        <v>549</v>
      </c>
      <c r="B100" s="72" t="s">
        <v>550</v>
      </c>
      <c r="C100" s="37"/>
      <c r="D100" s="38">
        <v>3772816.719</v>
      </c>
      <c r="E100" s="38">
        <v>3799661.7280000001</v>
      </c>
    </row>
    <row r="101" spans="1:6" ht="18" customHeight="1" x14ac:dyDescent="0.25">
      <c r="A101" s="40" t="s">
        <v>551</v>
      </c>
      <c r="B101" s="72" t="s">
        <v>552</v>
      </c>
      <c r="C101" s="37"/>
      <c r="D101" s="38"/>
      <c r="E101" s="38"/>
    </row>
    <row r="102" spans="1:6" s="71" customFormat="1" ht="18" customHeight="1" x14ac:dyDescent="0.25">
      <c r="A102" s="51" t="s">
        <v>553</v>
      </c>
      <c r="B102" s="28" t="s">
        <v>554</v>
      </c>
      <c r="C102" s="52"/>
      <c r="D102" s="48"/>
      <c r="E102" s="48"/>
      <c r="F102" s="70"/>
    </row>
    <row r="103" spans="1:6" ht="18" customHeight="1" x14ac:dyDescent="0.25">
      <c r="A103" s="31" t="s">
        <v>555</v>
      </c>
      <c r="B103" s="32" t="s">
        <v>556</v>
      </c>
      <c r="C103" s="33" t="s">
        <v>572</v>
      </c>
      <c r="D103" s="34">
        <f>SUM(D104:D109)</f>
        <v>0</v>
      </c>
      <c r="E103" s="34">
        <f>SUM(E104:E109)</f>
        <v>0</v>
      </c>
      <c r="F103" s="17"/>
    </row>
    <row r="104" spans="1:6" ht="18" customHeight="1" x14ac:dyDescent="0.25">
      <c r="A104" s="40" t="s">
        <v>558</v>
      </c>
      <c r="B104" s="72" t="s">
        <v>559</v>
      </c>
      <c r="C104" s="37"/>
      <c r="D104" s="38"/>
      <c r="E104" s="38"/>
    </row>
    <row r="105" spans="1:6" ht="18" customHeight="1" x14ac:dyDescent="0.25">
      <c r="A105" s="40" t="s">
        <v>560</v>
      </c>
      <c r="B105" s="72" t="s">
        <v>561</v>
      </c>
      <c r="C105" s="37"/>
      <c r="D105" s="38"/>
      <c r="E105" s="38"/>
    </row>
    <row r="106" spans="1:6" ht="18" customHeight="1" x14ac:dyDescent="0.25">
      <c r="A106" s="40" t="s">
        <v>562</v>
      </c>
      <c r="B106" s="72" t="s">
        <v>563</v>
      </c>
      <c r="C106" s="37"/>
      <c r="D106" s="38"/>
      <c r="E106" s="38"/>
    </row>
    <row r="107" spans="1:6" ht="18" customHeight="1" x14ac:dyDescent="0.25">
      <c r="A107" s="40" t="s">
        <v>564</v>
      </c>
      <c r="B107" s="72" t="s">
        <v>565</v>
      </c>
      <c r="C107" s="37"/>
      <c r="D107" s="38"/>
      <c r="E107" s="38"/>
    </row>
    <row r="108" spans="1:6" ht="18" customHeight="1" x14ac:dyDescent="0.25">
      <c r="A108" s="40" t="s">
        <v>566</v>
      </c>
      <c r="B108" s="72" t="s">
        <v>567</v>
      </c>
      <c r="C108" s="37"/>
      <c r="D108" s="38"/>
      <c r="E108" s="38"/>
    </row>
    <row r="109" spans="1:6" ht="18" customHeight="1" x14ac:dyDescent="0.25">
      <c r="A109" s="40" t="s">
        <v>568</v>
      </c>
      <c r="B109" s="72" t="s">
        <v>569</v>
      </c>
      <c r="C109" s="37"/>
      <c r="D109" s="38"/>
      <c r="E109" s="38"/>
    </row>
    <row r="110" spans="1:6" ht="18" customHeight="1" x14ac:dyDescent="0.25">
      <c r="A110" s="31" t="s">
        <v>570</v>
      </c>
      <c r="B110" s="32" t="s">
        <v>571</v>
      </c>
      <c r="C110" s="33" t="s">
        <v>579</v>
      </c>
      <c r="D110" s="34">
        <f>SUM(D111:D112)</f>
        <v>0</v>
      </c>
      <c r="E110" s="34">
        <f>SUM(E111:E112)</f>
        <v>0</v>
      </c>
      <c r="F110" s="17"/>
    </row>
    <row r="111" spans="1:6" ht="18" customHeight="1" x14ac:dyDescent="0.25">
      <c r="A111" s="40" t="s">
        <v>573</v>
      </c>
      <c r="B111" s="72" t="s">
        <v>574</v>
      </c>
      <c r="C111" s="37"/>
      <c r="D111" s="38"/>
      <c r="E111" s="38"/>
    </row>
    <row r="112" spans="1:6" ht="18" customHeight="1" x14ac:dyDescent="0.25">
      <c r="A112" s="40" t="s">
        <v>575</v>
      </c>
      <c r="B112" s="73" t="s">
        <v>576</v>
      </c>
      <c r="C112" s="37"/>
      <c r="D112" s="38"/>
      <c r="E112" s="38"/>
    </row>
    <row r="113" spans="1:6" ht="18" customHeight="1" x14ac:dyDescent="0.25">
      <c r="A113" s="31" t="s">
        <v>577</v>
      </c>
      <c r="B113" s="32" t="s">
        <v>578</v>
      </c>
      <c r="C113" s="33" t="s">
        <v>592</v>
      </c>
      <c r="D113" s="34">
        <f>SUM(D114:D118)</f>
        <v>0</v>
      </c>
      <c r="E113" s="34">
        <f>SUM(E114:E118)</f>
        <v>0</v>
      </c>
      <c r="F113" s="17"/>
    </row>
    <row r="114" spans="1:6" ht="18" customHeight="1" x14ac:dyDescent="0.25">
      <c r="A114" s="40" t="s">
        <v>580</v>
      </c>
      <c r="B114" s="73" t="s">
        <v>581</v>
      </c>
      <c r="C114" s="37"/>
      <c r="D114" s="38"/>
      <c r="E114" s="38"/>
    </row>
    <row r="115" spans="1:6" ht="18" customHeight="1" x14ac:dyDescent="0.25">
      <c r="A115" s="40" t="s">
        <v>582</v>
      </c>
      <c r="B115" s="73" t="s">
        <v>583</v>
      </c>
      <c r="C115" s="37"/>
      <c r="D115" s="38"/>
      <c r="E115" s="38"/>
    </row>
    <row r="116" spans="1:6" ht="24.75" customHeight="1" x14ac:dyDescent="0.25">
      <c r="A116" s="40" t="s">
        <v>584</v>
      </c>
      <c r="B116" s="72" t="s">
        <v>585</v>
      </c>
      <c r="C116" s="37"/>
      <c r="D116" s="38"/>
      <c r="E116" s="38"/>
    </row>
    <row r="117" spans="1:6" ht="18" customHeight="1" x14ac:dyDescent="0.25">
      <c r="A117" s="40" t="s">
        <v>586</v>
      </c>
      <c r="B117" s="72" t="s">
        <v>587</v>
      </c>
      <c r="C117" s="37"/>
      <c r="D117" s="38"/>
      <c r="E117" s="38"/>
    </row>
    <row r="118" spans="1:6" ht="24.75" customHeight="1" x14ac:dyDescent="0.25">
      <c r="A118" s="40" t="s">
        <v>588</v>
      </c>
      <c r="B118" s="72" t="s">
        <v>589</v>
      </c>
      <c r="C118" s="37"/>
      <c r="D118" s="38"/>
      <c r="E118" s="38"/>
    </row>
    <row r="119" spans="1:6" ht="18" customHeight="1" x14ac:dyDescent="0.25">
      <c r="A119" s="31" t="s">
        <v>590</v>
      </c>
      <c r="B119" s="32" t="s">
        <v>591</v>
      </c>
      <c r="C119" s="33" t="s">
        <v>601</v>
      </c>
      <c r="D119" s="34">
        <f>SUM(D120:D122)</f>
        <v>0</v>
      </c>
      <c r="E119" s="34">
        <f>SUM(E120:E122)</f>
        <v>0</v>
      </c>
      <c r="F119" s="17"/>
    </row>
    <row r="120" spans="1:6" ht="18" customHeight="1" x14ac:dyDescent="0.25">
      <c r="A120" s="40" t="s">
        <v>593</v>
      </c>
      <c r="B120" s="73" t="s">
        <v>594</v>
      </c>
      <c r="C120" s="37"/>
      <c r="D120" s="38"/>
      <c r="E120" s="38"/>
    </row>
    <row r="121" spans="1:6" ht="18" customHeight="1" x14ac:dyDescent="0.25">
      <c r="A121" s="40" t="s">
        <v>595</v>
      </c>
      <c r="B121" s="73" t="s">
        <v>596</v>
      </c>
      <c r="C121" s="37"/>
      <c r="D121" s="38"/>
      <c r="E121" s="38"/>
    </row>
    <row r="122" spans="1:6" ht="18" customHeight="1" x14ac:dyDescent="0.25">
      <c r="A122" s="40" t="s">
        <v>597</v>
      </c>
      <c r="B122" s="73" t="s">
        <v>598</v>
      </c>
      <c r="C122" s="37"/>
      <c r="D122" s="38"/>
      <c r="E122" s="38"/>
    </row>
    <row r="123" spans="1:6" ht="18" customHeight="1" x14ac:dyDescent="0.25">
      <c r="A123" s="31" t="s">
        <v>599</v>
      </c>
      <c r="B123" s="32" t="s">
        <v>600</v>
      </c>
      <c r="C123" s="33" t="s">
        <v>612</v>
      </c>
      <c r="D123" s="34">
        <f>SUM(D124:D127)</f>
        <v>0</v>
      </c>
      <c r="E123" s="34">
        <f>SUM(E124:E127)</f>
        <v>0</v>
      </c>
      <c r="F123" s="17"/>
    </row>
    <row r="124" spans="1:6" ht="18" customHeight="1" x14ac:dyDescent="0.25">
      <c r="A124" s="40" t="s">
        <v>602</v>
      </c>
      <c r="B124" s="72" t="s">
        <v>603</v>
      </c>
      <c r="C124" s="37"/>
      <c r="D124" s="38"/>
      <c r="E124" s="38"/>
    </row>
    <row r="125" spans="1:6" ht="18" customHeight="1" x14ac:dyDescent="0.25">
      <c r="A125" s="40" t="s">
        <v>604</v>
      </c>
      <c r="B125" s="72" t="s">
        <v>605</v>
      </c>
      <c r="C125" s="37"/>
      <c r="D125" s="38"/>
      <c r="E125" s="38"/>
    </row>
    <row r="126" spans="1:6" ht="18" customHeight="1" x14ac:dyDescent="0.25">
      <c r="A126" s="40" t="s">
        <v>606</v>
      </c>
      <c r="B126" s="73" t="s">
        <v>607</v>
      </c>
      <c r="C126" s="37"/>
      <c r="D126" s="38"/>
      <c r="E126" s="38"/>
    </row>
    <row r="127" spans="1:6" ht="18" customHeight="1" x14ac:dyDescent="0.25">
      <c r="A127" s="40" t="s">
        <v>608</v>
      </c>
      <c r="B127" s="72" t="s">
        <v>609</v>
      </c>
      <c r="C127" s="37"/>
      <c r="D127" s="38"/>
      <c r="E127" s="38"/>
    </row>
    <row r="128" spans="1:6" ht="24.75" customHeight="1" x14ac:dyDescent="0.25">
      <c r="A128" s="31" t="s">
        <v>610</v>
      </c>
      <c r="B128" s="32" t="s">
        <v>611</v>
      </c>
      <c r="C128" s="33" t="s">
        <v>619</v>
      </c>
      <c r="D128" s="34">
        <f>SUM(D129)</f>
        <v>0</v>
      </c>
      <c r="E128" s="34">
        <f>SUM(E129)</f>
        <v>0</v>
      </c>
      <c r="F128" s="17"/>
    </row>
    <row r="129" spans="1:6" ht="18" customHeight="1" x14ac:dyDescent="0.25">
      <c r="A129" s="40" t="s">
        <v>613</v>
      </c>
      <c r="B129" s="72" t="s">
        <v>614</v>
      </c>
      <c r="C129" s="37"/>
      <c r="D129" s="38"/>
      <c r="E129" s="38"/>
    </row>
    <row r="130" spans="1:6" ht="18" customHeight="1" x14ac:dyDescent="0.25">
      <c r="A130" s="40" t="s">
        <v>615</v>
      </c>
      <c r="B130" s="72" t="s">
        <v>616</v>
      </c>
      <c r="C130" s="37"/>
      <c r="D130" s="74"/>
      <c r="E130" s="74"/>
    </row>
    <row r="131" spans="1:6" ht="18" customHeight="1" x14ac:dyDescent="0.25">
      <c r="A131" s="31" t="s">
        <v>617</v>
      </c>
      <c r="B131" s="32" t="s">
        <v>618</v>
      </c>
      <c r="C131" s="33" t="s">
        <v>629</v>
      </c>
      <c r="D131" s="34">
        <f>SUM(D132)</f>
        <v>62.134190000000004</v>
      </c>
      <c r="E131" s="34">
        <f>SUM(E132)</f>
        <v>27.939679999999999</v>
      </c>
      <c r="F131" s="17"/>
    </row>
    <row r="132" spans="1:6" ht="18" customHeight="1" x14ac:dyDescent="0.25">
      <c r="A132" s="40" t="s">
        <v>620</v>
      </c>
      <c r="B132" s="72" t="s">
        <v>621</v>
      </c>
      <c r="C132" s="37"/>
      <c r="D132" s="115">
        <v>62.134190000000004</v>
      </c>
      <c r="E132" s="115">
        <v>27.939679999999999</v>
      </c>
    </row>
    <row r="133" spans="1:6" ht="18" customHeight="1" x14ac:dyDescent="0.25">
      <c r="A133" s="78"/>
      <c r="B133" s="79" t="s">
        <v>622</v>
      </c>
      <c r="C133" s="54"/>
      <c r="D133" s="50">
        <f>+D131+D128+D123+D119+D113+D110+D103+D98+D94+D86+D82+D78+D75+D64+D61+D57+D54+D51+D47+D40+D37+D33+D30+D26+D22+D15+D10</f>
        <v>4220176.7050900003</v>
      </c>
      <c r="E133" s="50">
        <f>+E131+E128+E123+E119+E113+E110+E103+E98+E94+E86+E82+E78+E75+E64+E61+E57+E54+E51+E47+E40+E37+E33+E30+E26+E22+E15+E10</f>
        <v>4229360.2276099995</v>
      </c>
    </row>
    <row r="134" spans="1:6" ht="12.75" customHeight="1" x14ac:dyDescent="0.25">
      <c r="A134" s="19"/>
      <c r="B134" s="75"/>
      <c r="C134" s="18"/>
      <c r="D134" s="17"/>
      <c r="E134" s="17"/>
    </row>
    <row r="135" spans="1:6" s="71" customFormat="1" ht="18" customHeight="1" x14ac:dyDescent="0.25">
      <c r="A135" s="69" t="s">
        <v>623</v>
      </c>
      <c r="B135" s="24" t="s">
        <v>624</v>
      </c>
      <c r="C135" s="54"/>
      <c r="D135" s="55"/>
      <c r="E135" s="55"/>
      <c r="F135" s="70"/>
    </row>
    <row r="136" spans="1:6" s="71" customFormat="1" ht="18" customHeight="1" x14ac:dyDescent="0.25">
      <c r="A136" s="51" t="s">
        <v>625</v>
      </c>
      <c r="B136" s="28" t="s">
        <v>626</v>
      </c>
      <c r="C136" s="52"/>
      <c r="D136" s="48"/>
      <c r="E136" s="48"/>
      <c r="F136" s="70"/>
    </row>
    <row r="137" spans="1:6" ht="18" customHeight="1" x14ac:dyDescent="0.25">
      <c r="A137" s="31" t="s">
        <v>627</v>
      </c>
      <c r="B137" s="32" t="s">
        <v>628</v>
      </c>
      <c r="C137" s="33" t="s">
        <v>648</v>
      </c>
      <c r="D137" s="34">
        <f>SUM(D138:D145)</f>
        <v>206902.18781000003</v>
      </c>
      <c r="E137" s="34">
        <f>SUM(E138:E145)</f>
        <v>190971.63907999999</v>
      </c>
      <c r="F137" s="17"/>
    </row>
    <row r="138" spans="1:6" ht="18" customHeight="1" x14ac:dyDescent="0.25">
      <c r="A138" s="40" t="s">
        <v>630</v>
      </c>
      <c r="B138" s="72" t="s">
        <v>631</v>
      </c>
      <c r="C138" s="37"/>
      <c r="D138" s="38">
        <v>106133.56254000001</v>
      </c>
      <c r="E138" s="38">
        <v>126335.03065</v>
      </c>
    </row>
    <row r="139" spans="1:6" ht="18" customHeight="1" x14ac:dyDescent="0.25">
      <c r="A139" s="40" t="s">
        <v>632</v>
      </c>
      <c r="B139" s="72" t="s">
        <v>633</v>
      </c>
      <c r="C139" s="37"/>
      <c r="D139" s="38">
        <v>15860.59741</v>
      </c>
      <c r="E139" s="38">
        <v>3072.1940599999998</v>
      </c>
    </row>
    <row r="140" spans="1:6" ht="18" customHeight="1" x14ac:dyDescent="0.25">
      <c r="A140" s="40" t="s">
        <v>634</v>
      </c>
      <c r="B140" s="72" t="s">
        <v>635</v>
      </c>
      <c r="C140" s="37"/>
      <c r="D140" s="38">
        <v>45861.441490000005</v>
      </c>
      <c r="E140" s="38">
        <v>32127.2107</v>
      </c>
    </row>
    <row r="141" spans="1:6" ht="18" customHeight="1" x14ac:dyDescent="0.25">
      <c r="A141" s="40" t="s">
        <v>636</v>
      </c>
      <c r="B141" s="72" t="s">
        <v>637</v>
      </c>
      <c r="C141" s="37"/>
      <c r="D141" s="38">
        <v>32315.486370000002</v>
      </c>
      <c r="E141" s="38">
        <v>29437.203669999999</v>
      </c>
    </row>
    <row r="142" spans="1:6" ht="18" customHeight="1" x14ac:dyDescent="0.25">
      <c r="A142" s="40" t="s">
        <v>638</v>
      </c>
      <c r="B142" s="72" t="s">
        <v>639</v>
      </c>
      <c r="C142" s="37"/>
      <c r="D142" s="38"/>
      <c r="E142" s="38"/>
    </row>
    <row r="143" spans="1:6" ht="18" customHeight="1" x14ac:dyDescent="0.25">
      <c r="A143" s="40" t="s">
        <v>640</v>
      </c>
      <c r="B143" s="72" t="s">
        <v>641</v>
      </c>
      <c r="C143" s="37"/>
      <c r="D143" s="38">
        <v>6731.1</v>
      </c>
      <c r="E143" s="38"/>
    </row>
    <row r="144" spans="1:6" ht="18" customHeight="1" x14ac:dyDescent="0.25">
      <c r="A144" s="45" t="s">
        <v>642</v>
      </c>
      <c r="B144" s="73" t="s">
        <v>643</v>
      </c>
      <c r="C144" s="37"/>
      <c r="D144" s="38"/>
      <c r="E144" s="38"/>
    </row>
    <row r="145" spans="1:6" ht="18" customHeight="1" x14ac:dyDescent="0.25">
      <c r="A145" s="40" t="s">
        <v>644</v>
      </c>
      <c r="B145" s="72" t="s">
        <v>645</v>
      </c>
      <c r="C145" s="37"/>
      <c r="D145" s="38"/>
      <c r="E145" s="38"/>
    </row>
    <row r="146" spans="1:6" ht="18" customHeight="1" x14ac:dyDescent="0.25">
      <c r="A146" s="31" t="s">
        <v>646</v>
      </c>
      <c r="B146" s="32" t="s">
        <v>647</v>
      </c>
      <c r="C146" s="33" t="s">
        <v>668</v>
      </c>
      <c r="D146" s="34">
        <f>SUM(D147:D155)</f>
        <v>385950.9706</v>
      </c>
      <c r="E146" s="34">
        <f>SUM(E147:E155)</f>
        <v>890186.79876999999</v>
      </c>
      <c r="F146" s="17"/>
    </row>
    <row r="147" spans="1:6" ht="18" customHeight="1" x14ac:dyDescent="0.25">
      <c r="A147" s="40" t="s">
        <v>649</v>
      </c>
      <c r="B147" s="72" t="s">
        <v>511</v>
      </c>
      <c r="C147" s="37"/>
      <c r="D147" s="38">
        <v>27354.720000000001</v>
      </c>
      <c r="E147" s="38">
        <v>43844.725530000003</v>
      </c>
    </row>
    <row r="148" spans="1:6" ht="18" customHeight="1" x14ac:dyDescent="0.25">
      <c r="A148" s="40" t="s">
        <v>650</v>
      </c>
      <c r="B148" s="72" t="s">
        <v>651</v>
      </c>
      <c r="C148" s="37"/>
      <c r="D148" s="38">
        <v>31105.499339999998</v>
      </c>
      <c r="E148" s="38">
        <v>16716.557420000001</v>
      </c>
    </row>
    <row r="149" spans="1:6" ht="18" customHeight="1" x14ac:dyDescent="0.25">
      <c r="A149" s="40" t="s">
        <v>652</v>
      </c>
      <c r="B149" s="72" t="s">
        <v>653</v>
      </c>
      <c r="C149" s="37"/>
      <c r="D149" s="38">
        <v>4307.8505999999998</v>
      </c>
      <c r="E149" s="38">
        <v>6748.2559300000003</v>
      </c>
    </row>
    <row r="150" spans="1:6" ht="18" customHeight="1" x14ac:dyDescent="0.25">
      <c r="A150" s="40" t="s">
        <v>654</v>
      </c>
      <c r="B150" s="72" t="s">
        <v>655</v>
      </c>
      <c r="C150" s="37"/>
      <c r="D150" s="122">
        <v>3641.5749999999998</v>
      </c>
      <c r="E150" s="122">
        <v>43113.83928</v>
      </c>
    </row>
    <row r="151" spans="1:6" ht="18" customHeight="1" x14ac:dyDescent="0.25">
      <c r="A151" s="40" t="s">
        <v>656</v>
      </c>
      <c r="B151" s="72" t="s">
        <v>657</v>
      </c>
      <c r="C151" s="37"/>
      <c r="D151" s="38">
        <v>2001.55</v>
      </c>
      <c r="E151" s="38">
        <v>1099.57465</v>
      </c>
    </row>
    <row r="152" spans="1:6" ht="18" customHeight="1" x14ac:dyDescent="0.25">
      <c r="A152" s="40" t="s">
        <v>658</v>
      </c>
      <c r="B152" s="72" t="s">
        <v>659</v>
      </c>
      <c r="C152" s="37"/>
      <c r="D152" s="38">
        <v>11768.64784</v>
      </c>
      <c r="E152" s="38">
        <v>10561.07368</v>
      </c>
    </row>
    <row r="153" spans="1:6" ht="18" customHeight="1" x14ac:dyDescent="0.25">
      <c r="A153" s="40" t="s">
        <v>660</v>
      </c>
      <c r="B153" s="72" t="s">
        <v>661</v>
      </c>
      <c r="C153" s="37"/>
      <c r="D153" s="38">
        <v>10860</v>
      </c>
      <c r="E153" s="38"/>
    </row>
    <row r="154" spans="1:6" ht="18" customHeight="1" x14ac:dyDescent="0.25">
      <c r="A154" s="40" t="s">
        <v>662</v>
      </c>
      <c r="B154" s="72" t="s">
        <v>663</v>
      </c>
      <c r="C154" s="37"/>
      <c r="D154" s="38">
        <v>294911.12781999999</v>
      </c>
      <c r="E154" s="38">
        <v>768102.77228000003</v>
      </c>
    </row>
    <row r="155" spans="1:6" ht="18" customHeight="1" x14ac:dyDescent="0.25">
      <c r="A155" s="40" t="s">
        <v>664</v>
      </c>
      <c r="B155" s="72" t="s">
        <v>665</v>
      </c>
      <c r="C155" s="37"/>
      <c r="D155" s="38"/>
      <c r="E155" s="38"/>
    </row>
    <row r="156" spans="1:6" ht="18" customHeight="1" x14ac:dyDescent="0.25">
      <c r="A156" s="31" t="s">
        <v>666</v>
      </c>
      <c r="B156" s="32" t="s">
        <v>667</v>
      </c>
      <c r="C156" s="33" t="s">
        <v>681</v>
      </c>
      <c r="D156" s="34">
        <f>SUM(D157:D161)</f>
        <v>56551.479129999992</v>
      </c>
      <c r="E156" s="34">
        <f>SUM(E157:E161)</f>
        <v>34757.578760000004</v>
      </c>
      <c r="F156" s="17"/>
    </row>
    <row r="157" spans="1:6" ht="18" customHeight="1" x14ac:dyDescent="0.25">
      <c r="A157" s="40" t="s">
        <v>669</v>
      </c>
      <c r="B157" s="72" t="s">
        <v>670</v>
      </c>
      <c r="C157" s="37"/>
      <c r="D157" s="38">
        <v>16495.431649999999</v>
      </c>
      <c r="E157" s="38">
        <v>20586.16545</v>
      </c>
    </row>
    <row r="158" spans="1:6" ht="18" customHeight="1" x14ac:dyDescent="0.25">
      <c r="A158" s="40" t="s">
        <v>671</v>
      </c>
      <c r="B158" s="72" t="s">
        <v>672</v>
      </c>
      <c r="C158" s="37"/>
      <c r="D158" s="38">
        <v>2460.7049999999999</v>
      </c>
      <c r="E158" s="38"/>
    </row>
    <row r="159" spans="1:6" ht="18" customHeight="1" x14ac:dyDescent="0.25">
      <c r="A159" s="40" t="s">
        <v>673</v>
      </c>
      <c r="B159" s="72" t="s">
        <v>674</v>
      </c>
      <c r="C159" s="37"/>
      <c r="D159" s="38">
        <v>17694.401379999999</v>
      </c>
      <c r="E159" s="38">
        <v>2572.7719999999999</v>
      </c>
    </row>
    <row r="160" spans="1:6" ht="18" customHeight="1" x14ac:dyDescent="0.25">
      <c r="A160" s="40" t="s">
        <v>675</v>
      </c>
      <c r="B160" s="72" t="s">
        <v>676</v>
      </c>
      <c r="C160" s="37"/>
      <c r="D160" s="38">
        <v>16040.040349999999</v>
      </c>
      <c r="E160" s="38">
        <v>5163.1087799999996</v>
      </c>
    </row>
    <row r="161" spans="1:6" ht="18" customHeight="1" x14ac:dyDescent="0.25">
      <c r="A161" s="40" t="s">
        <v>677</v>
      </c>
      <c r="B161" s="72" t="s">
        <v>678</v>
      </c>
      <c r="C161" s="37"/>
      <c r="D161" s="38">
        <v>3860.9007499999998</v>
      </c>
      <c r="E161" s="38">
        <v>6435.5325300000004</v>
      </c>
    </row>
    <row r="162" spans="1:6" ht="18" customHeight="1" x14ac:dyDescent="0.25">
      <c r="A162" s="31" t="s">
        <v>679</v>
      </c>
      <c r="B162" s="32" t="s">
        <v>680</v>
      </c>
      <c r="C162" s="33" t="s">
        <v>688</v>
      </c>
      <c r="D162" s="34">
        <f>SUM(D163:D164)</f>
        <v>31152.704369999999</v>
      </c>
      <c r="E162" s="34">
        <f>SUM(E163:E164)</f>
        <v>62626.264969999997</v>
      </c>
      <c r="F162" s="17"/>
    </row>
    <row r="163" spans="1:6" ht="18" customHeight="1" x14ac:dyDescent="0.25">
      <c r="A163" s="40" t="s">
        <v>682</v>
      </c>
      <c r="B163" s="73" t="s">
        <v>683</v>
      </c>
      <c r="C163" s="37"/>
      <c r="D163" s="38">
        <v>31152.704369999999</v>
      </c>
      <c r="E163" s="38">
        <v>62626.264969999997</v>
      </c>
    </row>
    <row r="164" spans="1:6" ht="18" customHeight="1" x14ac:dyDescent="0.25">
      <c r="A164" s="40" t="s">
        <v>684</v>
      </c>
      <c r="B164" s="73" t="s">
        <v>685</v>
      </c>
      <c r="C164" s="37"/>
      <c r="D164" s="38"/>
      <c r="E164" s="38"/>
    </row>
    <row r="165" spans="1:6" ht="18" customHeight="1" x14ac:dyDescent="0.25">
      <c r="A165" s="31" t="s">
        <v>686</v>
      </c>
      <c r="B165" s="32" t="s">
        <v>687</v>
      </c>
      <c r="C165" s="33" t="s">
        <v>695</v>
      </c>
      <c r="D165" s="34">
        <f>SUM(D166:D167)</f>
        <v>0</v>
      </c>
      <c r="E165" s="34">
        <f>SUM(E166:E167)</f>
        <v>0</v>
      </c>
      <c r="F165" s="17"/>
    </row>
    <row r="166" spans="1:6" ht="18" customHeight="1" x14ac:dyDescent="0.25">
      <c r="A166" s="40" t="s">
        <v>689</v>
      </c>
      <c r="B166" s="73" t="s">
        <v>690</v>
      </c>
      <c r="C166" s="37"/>
      <c r="D166" s="38"/>
      <c r="E166" s="38"/>
    </row>
    <row r="167" spans="1:6" ht="18" customHeight="1" x14ac:dyDescent="0.25">
      <c r="A167" s="40" t="s">
        <v>691</v>
      </c>
      <c r="B167" s="73" t="s">
        <v>692</v>
      </c>
      <c r="C167" s="37"/>
      <c r="D167" s="38"/>
      <c r="E167" s="38"/>
    </row>
    <row r="168" spans="1:6" ht="18" customHeight="1" x14ac:dyDescent="0.25">
      <c r="A168" s="31" t="s">
        <v>693</v>
      </c>
      <c r="B168" s="32" t="s">
        <v>694</v>
      </c>
      <c r="C168" s="33" t="s">
        <v>704</v>
      </c>
      <c r="D168" s="34">
        <f>SUM(D169:D171)</f>
        <v>0</v>
      </c>
      <c r="E168" s="34">
        <f>SUM(E169:E171)</f>
        <v>0</v>
      </c>
      <c r="F168" s="17"/>
    </row>
    <row r="169" spans="1:6" ht="24.75" customHeight="1" x14ac:dyDescent="0.25">
      <c r="A169" s="40" t="s">
        <v>696</v>
      </c>
      <c r="B169" s="72" t="s">
        <v>697</v>
      </c>
      <c r="C169" s="37"/>
      <c r="D169" s="38"/>
      <c r="E169" s="38"/>
    </row>
    <row r="170" spans="1:6" ht="18" customHeight="1" x14ac:dyDescent="0.25">
      <c r="A170" s="40" t="s">
        <v>698</v>
      </c>
      <c r="B170" s="72" t="s">
        <v>699</v>
      </c>
      <c r="C170" s="37"/>
      <c r="D170" s="38"/>
      <c r="E170" s="38"/>
    </row>
    <row r="171" spans="1:6" ht="18" customHeight="1" x14ac:dyDescent="0.25">
      <c r="A171" s="40" t="s">
        <v>700</v>
      </c>
      <c r="B171" s="72" t="s">
        <v>701</v>
      </c>
      <c r="C171" s="37"/>
      <c r="D171" s="38"/>
      <c r="E171" s="38"/>
    </row>
    <row r="172" spans="1:6" ht="18" customHeight="1" x14ac:dyDescent="0.25">
      <c r="A172" s="31" t="s">
        <v>702</v>
      </c>
      <c r="B172" s="32" t="s">
        <v>703</v>
      </c>
      <c r="C172" s="33" t="s">
        <v>711</v>
      </c>
      <c r="D172" s="34">
        <f>SUM(D173:D174)</f>
        <v>0</v>
      </c>
      <c r="E172" s="34">
        <f>SUM(E173:E174)</f>
        <v>0</v>
      </c>
      <c r="F172" s="17"/>
    </row>
    <row r="173" spans="1:6" ht="18" customHeight="1" x14ac:dyDescent="0.25">
      <c r="A173" s="40" t="s">
        <v>705</v>
      </c>
      <c r="B173" s="73" t="s">
        <v>706</v>
      </c>
      <c r="C173" s="37"/>
      <c r="D173" s="38"/>
      <c r="E173" s="38"/>
    </row>
    <row r="174" spans="1:6" ht="18" customHeight="1" x14ac:dyDescent="0.25">
      <c r="A174" s="40" t="s">
        <v>707</v>
      </c>
      <c r="B174" s="73" t="s">
        <v>708</v>
      </c>
      <c r="C174" s="37"/>
      <c r="D174" s="38"/>
      <c r="E174" s="38"/>
    </row>
    <row r="175" spans="1:6" ht="18" customHeight="1" x14ac:dyDescent="0.25">
      <c r="A175" s="31" t="s">
        <v>709</v>
      </c>
      <c r="B175" s="32" t="s">
        <v>710</v>
      </c>
      <c r="C175" s="33" t="s">
        <v>724</v>
      </c>
      <c r="D175" s="34">
        <f>SUM(D176:D180)</f>
        <v>0</v>
      </c>
      <c r="E175" s="34">
        <f>SUM(E176:E180)</f>
        <v>0</v>
      </c>
      <c r="F175" s="17"/>
    </row>
    <row r="176" spans="1:6" ht="18" customHeight="1" x14ac:dyDescent="0.25">
      <c r="A176" s="40" t="s">
        <v>712</v>
      </c>
      <c r="B176" s="72" t="s">
        <v>713</v>
      </c>
      <c r="C176" s="37"/>
      <c r="D176" s="38"/>
      <c r="E176" s="38"/>
    </row>
    <row r="177" spans="1:6" ht="18" customHeight="1" x14ac:dyDescent="0.25">
      <c r="A177" s="40" t="s">
        <v>714</v>
      </c>
      <c r="B177" s="72" t="s">
        <v>715</v>
      </c>
      <c r="C177" s="37"/>
      <c r="D177" s="38"/>
      <c r="E177" s="38"/>
    </row>
    <row r="178" spans="1:6" ht="18" customHeight="1" x14ac:dyDescent="0.25">
      <c r="A178" s="40" t="s">
        <v>716</v>
      </c>
      <c r="B178" s="73" t="s">
        <v>717</v>
      </c>
      <c r="C178" s="37"/>
      <c r="D178" s="38"/>
      <c r="E178" s="38"/>
    </row>
    <row r="179" spans="1:6" ht="18" customHeight="1" x14ac:dyDescent="0.25">
      <c r="A179" s="40" t="s">
        <v>718</v>
      </c>
      <c r="B179" s="72" t="s">
        <v>719</v>
      </c>
      <c r="C179" s="37"/>
      <c r="D179" s="38"/>
      <c r="E179" s="38"/>
    </row>
    <row r="180" spans="1:6" s="71" customFormat="1" ht="18" customHeight="1" x14ac:dyDescent="0.25">
      <c r="A180" s="51" t="s">
        <v>720</v>
      </c>
      <c r="B180" s="28" t="s">
        <v>721</v>
      </c>
      <c r="C180" s="52"/>
      <c r="D180" s="48"/>
      <c r="E180" s="48"/>
      <c r="F180" s="70"/>
    </row>
    <row r="181" spans="1:6" ht="18" customHeight="1" x14ac:dyDescent="0.25">
      <c r="A181" s="31" t="s">
        <v>722</v>
      </c>
      <c r="B181" s="32" t="s">
        <v>723</v>
      </c>
      <c r="C181" s="33" t="s">
        <v>735</v>
      </c>
      <c r="D181" s="34">
        <f>SUM(D182:D185)</f>
        <v>25823.516789999998</v>
      </c>
      <c r="E181" s="34">
        <f>SUM(E182:E185)</f>
        <v>0</v>
      </c>
      <c r="F181" s="17"/>
    </row>
    <row r="182" spans="1:6" ht="18" customHeight="1" x14ac:dyDescent="0.25">
      <c r="A182" s="40" t="s">
        <v>725</v>
      </c>
      <c r="B182" s="72" t="s">
        <v>726</v>
      </c>
      <c r="C182" s="37"/>
      <c r="D182" s="38"/>
      <c r="E182" s="38"/>
    </row>
    <row r="183" spans="1:6" ht="18" customHeight="1" x14ac:dyDescent="0.25">
      <c r="A183" s="40" t="s">
        <v>727</v>
      </c>
      <c r="B183" s="72" t="s">
        <v>728</v>
      </c>
      <c r="C183" s="37"/>
      <c r="D183" s="38">
        <v>25823.516789999998</v>
      </c>
      <c r="E183" s="38"/>
    </row>
    <row r="184" spans="1:6" ht="18" customHeight="1" x14ac:dyDescent="0.25">
      <c r="A184" s="40" t="s">
        <v>729</v>
      </c>
      <c r="B184" s="72" t="s">
        <v>730</v>
      </c>
      <c r="C184" s="37"/>
      <c r="D184" s="38"/>
      <c r="E184" s="38"/>
    </row>
    <row r="185" spans="1:6" ht="18" customHeight="1" x14ac:dyDescent="0.25">
      <c r="A185" s="40" t="s">
        <v>731</v>
      </c>
      <c r="B185" s="72" t="s">
        <v>732</v>
      </c>
      <c r="C185" s="37"/>
      <c r="D185" s="38"/>
      <c r="E185" s="38"/>
    </row>
    <row r="186" spans="1:6" ht="18" customHeight="1" x14ac:dyDescent="0.25">
      <c r="A186" s="31" t="s">
        <v>733</v>
      </c>
      <c r="B186" s="32" t="s">
        <v>734</v>
      </c>
      <c r="C186" s="33" t="s">
        <v>750</v>
      </c>
      <c r="D186" s="34">
        <f>SUM(D187:D192)</f>
        <v>0</v>
      </c>
      <c r="E186" s="34">
        <f>SUM(E187:E192)</f>
        <v>29157.635859999999</v>
      </c>
      <c r="F186" s="17"/>
    </row>
    <row r="187" spans="1:6" ht="18" customHeight="1" x14ac:dyDescent="0.25">
      <c r="A187" s="40" t="s">
        <v>736</v>
      </c>
      <c r="B187" s="72" t="s">
        <v>737</v>
      </c>
      <c r="C187" s="37"/>
      <c r="D187" s="124"/>
      <c r="E187" s="124">
        <v>29157.635859999999</v>
      </c>
    </row>
    <row r="188" spans="1:6" ht="18" customHeight="1" x14ac:dyDescent="0.25">
      <c r="A188" s="40" t="s">
        <v>738</v>
      </c>
      <c r="B188" s="73" t="s">
        <v>739</v>
      </c>
      <c r="C188" s="37"/>
      <c r="D188" s="38"/>
      <c r="E188" s="38"/>
    </row>
    <row r="189" spans="1:6" ht="18" customHeight="1" x14ac:dyDescent="0.25">
      <c r="A189" s="40" t="s">
        <v>740</v>
      </c>
      <c r="B189" s="72" t="s">
        <v>741</v>
      </c>
      <c r="C189" s="37"/>
      <c r="D189" s="38"/>
      <c r="E189" s="38"/>
    </row>
    <row r="190" spans="1:6" ht="18" customHeight="1" x14ac:dyDescent="0.25">
      <c r="A190" s="40" t="s">
        <v>742</v>
      </c>
      <c r="B190" s="72" t="s">
        <v>743</v>
      </c>
      <c r="C190" s="37"/>
      <c r="D190" s="38"/>
      <c r="E190" s="38"/>
    </row>
    <row r="191" spans="1:6" ht="18" customHeight="1" x14ac:dyDescent="0.25">
      <c r="A191" s="40" t="s">
        <v>744</v>
      </c>
      <c r="B191" s="72" t="s">
        <v>745</v>
      </c>
      <c r="C191" s="37"/>
      <c r="D191" s="38"/>
      <c r="E191" s="38"/>
    </row>
    <row r="192" spans="1:6" s="71" customFormat="1" ht="18" customHeight="1" x14ac:dyDescent="0.25">
      <c r="A192" s="51" t="s">
        <v>746</v>
      </c>
      <c r="B192" s="28" t="s">
        <v>747</v>
      </c>
      <c r="C192" s="52"/>
      <c r="D192" s="48"/>
      <c r="E192" s="48"/>
      <c r="F192" s="70"/>
    </row>
    <row r="193" spans="1:6" ht="18" customHeight="1" x14ac:dyDescent="0.25">
      <c r="A193" s="31" t="s">
        <v>748</v>
      </c>
      <c r="B193" s="32" t="s">
        <v>749</v>
      </c>
      <c r="C193" s="33" t="s">
        <v>757</v>
      </c>
      <c r="D193" s="34">
        <f>SUM(D194:D195)</f>
        <v>0</v>
      </c>
      <c r="E193" s="34">
        <f>SUM(E194:E195)</f>
        <v>0</v>
      </c>
      <c r="F193" s="17"/>
    </row>
    <row r="194" spans="1:6" ht="18" customHeight="1" x14ac:dyDescent="0.25">
      <c r="A194" s="40" t="s">
        <v>751</v>
      </c>
      <c r="B194" s="72" t="s">
        <v>752</v>
      </c>
      <c r="C194" s="37"/>
      <c r="D194" s="38"/>
      <c r="E194" s="38"/>
    </row>
    <row r="195" spans="1:6" ht="18" customHeight="1" x14ac:dyDescent="0.25">
      <c r="A195" s="40" t="s">
        <v>753</v>
      </c>
      <c r="B195" s="72" t="s">
        <v>754</v>
      </c>
      <c r="C195" s="37"/>
      <c r="D195" s="38"/>
      <c r="E195" s="38"/>
    </row>
    <row r="196" spans="1:6" ht="18" customHeight="1" x14ac:dyDescent="0.25">
      <c r="A196" s="31" t="s">
        <v>755</v>
      </c>
      <c r="B196" s="32" t="s">
        <v>756</v>
      </c>
      <c r="C196" s="33" t="s">
        <v>764</v>
      </c>
      <c r="D196" s="34">
        <f>SUM(D197:D198)</f>
        <v>0</v>
      </c>
      <c r="E196" s="34">
        <f>SUM(E197:E198)</f>
        <v>0</v>
      </c>
      <c r="F196" s="17"/>
    </row>
    <row r="197" spans="1:6" ht="18" customHeight="1" x14ac:dyDescent="0.25">
      <c r="A197" s="40" t="s">
        <v>758</v>
      </c>
      <c r="B197" s="72" t="s">
        <v>759</v>
      </c>
      <c r="C197" s="37"/>
      <c r="D197" s="38"/>
      <c r="E197" s="38"/>
    </row>
    <row r="198" spans="1:6" ht="18" customHeight="1" x14ac:dyDescent="0.25">
      <c r="A198" s="40" t="s">
        <v>760</v>
      </c>
      <c r="B198" s="72" t="s">
        <v>761</v>
      </c>
      <c r="C198" s="37"/>
      <c r="D198" s="38"/>
      <c r="E198" s="38"/>
    </row>
    <row r="199" spans="1:6" ht="18" customHeight="1" x14ac:dyDescent="0.25">
      <c r="A199" s="31" t="s">
        <v>762</v>
      </c>
      <c r="B199" s="32" t="s">
        <v>763</v>
      </c>
      <c r="C199" s="33" t="s">
        <v>781</v>
      </c>
      <c r="D199" s="34">
        <f>SUM(D200:D209)</f>
        <v>0</v>
      </c>
      <c r="E199" s="34">
        <f>SUM(E200:E209)</f>
        <v>0</v>
      </c>
      <c r="F199" s="17"/>
    </row>
    <row r="200" spans="1:6" ht="18" customHeight="1" x14ac:dyDescent="0.25">
      <c r="A200" s="40" t="s">
        <v>765</v>
      </c>
      <c r="B200" s="72" t="s">
        <v>766</v>
      </c>
      <c r="C200" s="37"/>
      <c r="D200" s="38"/>
      <c r="E200" s="38"/>
    </row>
    <row r="201" spans="1:6" ht="18" customHeight="1" x14ac:dyDescent="0.25">
      <c r="A201" s="40" t="s">
        <v>767</v>
      </c>
      <c r="B201" s="72" t="s">
        <v>768</v>
      </c>
      <c r="C201" s="37"/>
      <c r="D201" s="38"/>
      <c r="E201" s="38"/>
    </row>
    <row r="202" spans="1:6" ht="18" customHeight="1" x14ac:dyDescent="0.25">
      <c r="A202" s="40" t="s">
        <v>769</v>
      </c>
      <c r="B202" s="72" t="s">
        <v>770</v>
      </c>
      <c r="C202" s="37"/>
      <c r="D202" s="38"/>
      <c r="E202" s="38"/>
    </row>
    <row r="203" spans="1:6" ht="18" customHeight="1" x14ac:dyDescent="0.25">
      <c r="A203" s="40" t="s">
        <v>771</v>
      </c>
      <c r="B203" s="72" t="s">
        <v>772</v>
      </c>
      <c r="C203" s="37"/>
      <c r="D203" s="38"/>
      <c r="E203" s="38"/>
    </row>
    <row r="204" spans="1:6" ht="18" customHeight="1" x14ac:dyDescent="0.25">
      <c r="A204" s="40" t="s">
        <v>773</v>
      </c>
      <c r="B204" s="72" t="s">
        <v>774</v>
      </c>
      <c r="C204" s="37"/>
      <c r="D204" s="38"/>
      <c r="E204" s="38"/>
    </row>
    <row r="205" spans="1:6" ht="18" customHeight="1" x14ac:dyDescent="0.25">
      <c r="A205" s="40" t="s">
        <v>775</v>
      </c>
      <c r="B205" s="72" t="s">
        <v>776</v>
      </c>
      <c r="C205" s="37"/>
      <c r="D205" s="38"/>
      <c r="E205" s="38"/>
    </row>
    <row r="206" spans="1:6" ht="18" customHeight="1" x14ac:dyDescent="0.25">
      <c r="A206" s="40" t="s">
        <v>777</v>
      </c>
      <c r="B206" s="72" t="s">
        <v>778</v>
      </c>
      <c r="C206" s="37"/>
      <c r="D206" s="38"/>
      <c r="E206" s="38"/>
    </row>
    <row r="207" spans="1:6" ht="18" customHeight="1" x14ac:dyDescent="0.25">
      <c r="A207" s="40" t="s">
        <v>1037</v>
      </c>
      <c r="B207" s="72" t="s">
        <v>1038</v>
      </c>
      <c r="C207" s="37"/>
      <c r="D207" s="38"/>
      <c r="E207" s="38"/>
    </row>
    <row r="208" spans="1:6" ht="18" customHeight="1" x14ac:dyDescent="0.25">
      <c r="A208" s="40" t="s">
        <v>1039</v>
      </c>
      <c r="B208" s="72" t="s">
        <v>1040</v>
      </c>
      <c r="C208" s="37"/>
      <c r="D208" s="38"/>
      <c r="E208" s="38"/>
    </row>
    <row r="209" spans="1:6" s="71" customFormat="1" ht="18" customHeight="1" x14ac:dyDescent="0.25">
      <c r="A209" s="51" t="s">
        <v>779</v>
      </c>
      <c r="B209" s="28" t="s">
        <v>535</v>
      </c>
      <c r="C209" s="52"/>
      <c r="D209" s="48"/>
      <c r="E209" s="48"/>
      <c r="F209" s="70"/>
    </row>
    <row r="210" spans="1:6" ht="18" customHeight="1" x14ac:dyDescent="0.25">
      <c r="A210" s="31" t="s">
        <v>780</v>
      </c>
      <c r="B210" s="32" t="s">
        <v>537</v>
      </c>
      <c r="C210" s="33" t="s">
        <v>789</v>
      </c>
      <c r="D210" s="34">
        <f>SUM(D211:D213)</f>
        <v>52725.701560000001</v>
      </c>
      <c r="E210" s="34">
        <f>SUM(E211:E213)</f>
        <v>1363.69136</v>
      </c>
      <c r="F210" s="17"/>
    </row>
    <row r="211" spans="1:6" ht="18" customHeight="1" x14ac:dyDescent="0.25">
      <c r="A211" s="40" t="s">
        <v>782</v>
      </c>
      <c r="B211" s="73" t="s">
        <v>783</v>
      </c>
      <c r="C211" s="37"/>
      <c r="D211" s="38">
        <v>52592.351560000003</v>
      </c>
      <c r="E211" s="38">
        <v>1066.4063599999999</v>
      </c>
    </row>
    <row r="212" spans="1:6" ht="18" customHeight="1" x14ac:dyDescent="0.25">
      <c r="A212" s="40" t="s">
        <v>784</v>
      </c>
      <c r="B212" s="72" t="s">
        <v>785</v>
      </c>
      <c r="C212" s="37"/>
      <c r="D212" s="38">
        <v>133.35</v>
      </c>
      <c r="E212" s="38">
        <v>297.28500000000003</v>
      </c>
    </row>
    <row r="213" spans="1:6" ht="18" customHeight="1" x14ac:dyDescent="0.25">
      <c r="A213" s="40" t="s">
        <v>786</v>
      </c>
      <c r="B213" s="72" t="s">
        <v>787</v>
      </c>
      <c r="C213" s="37"/>
      <c r="D213" s="38"/>
      <c r="E213" s="38"/>
    </row>
    <row r="214" spans="1:6" ht="18" customHeight="1" x14ac:dyDescent="0.25">
      <c r="A214" s="31" t="s">
        <v>788</v>
      </c>
      <c r="B214" s="32" t="s">
        <v>302</v>
      </c>
      <c r="C214" s="33" t="s">
        <v>800</v>
      </c>
      <c r="D214" s="34">
        <f>SUM(D215:D218)</f>
        <v>0</v>
      </c>
      <c r="E214" s="34">
        <f>SUM(E215:E218)</f>
        <v>0</v>
      </c>
      <c r="F214" s="17"/>
    </row>
    <row r="215" spans="1:6" ht="18" customHeight="1" x14ac:dyDescent="0.25">
      <c r="A215" s="40" t="s">
        <v>790</v>
      </c>
      <c r="B215" s="73" t="s">
        <v>791</v>
      </c>
      <c r="C215" s="37"/>
      <c r="D215" s="38"/>
      <c r="E215" s="38"/>
    </row>
    <row r="216" spans="1:6" ht="18" customHeight="1" x14ac:dyDescent="0.25">
      <c r="A216" s="40" t="s">
        <v>792</v>
      </c>
      <c r="B216" s="72" t="s">
        <v>793</v>
      </c>
      <c r="C216" s="37"/>
      <c r="D216" s="38"/>
      <c r="E216" s="38"/>
    </row>
    <row r="217" spans="1:6" ht="18" customHeight="1" x14ac:dyDescent="0.25">
      <c r="A217" s="40" t="s">
        <v>794</v>
      </c>
      <c r="B217" s="72" t="s">
        <v>795</v>
      </c>
      <c r="C217" s="37"/>
      <c r="D217" s="38"/>
      <c r="E217" s="38"/>
    </row>
    <row r="218" spans="1:6" s="71" customFormat="1" ht="18" customHeight="1" x14ac:dyDescent="0.25">
      <c r="A218" s="51" t="s">
        <v>796</v>
      </c>
      <c r="B218" s="28" t="s">
        <v>797</v>
      </c>
      <c r="C218" s="52"/>
      <c r="D218" s="48"/>
      <c r="E218" s="48"/>
      <c r="F218" s="70"/>
    </row>
    <row r="219" spans="1:6" ht="18" customHeight="1" x14ac:dyDescent="0.25">
      <c r="A219" s="31" t="s">
        <v>798</v>
      </c>
      <c r="B219" s="32" t="s">
        <v>799</v>
      </c>
      <c r="C219" s="33" t="s">
        <v>815</v>
      </c>
      <c r="D219" s="34">
        <f>SUM(D220:D225)</f>
        <v>0</v>
      </c>
      <c r="E219" s="34">
        <f>SUM(E220:E225)</f>
        <v>0</v>
      </c>
      <c r="F219" s="17"/>
    </row>
    <row r="220" spans="1:6" ht="18" customHeight="1" x14ac:dyDescent="0.25">
      <c r="A220" s="40" t="s">
        <v>801</v>
      </c>
      <c r="B220" s="72" t="s">
        <v>802</v>
      </c>
      <c r="C220" s="37"/>
      <c r="D220" s="38"/>
      <c r="E220" s="38"/>
    </row>
    <row r="221" spans="1:6" ht="18" customHeight="1" x14ac:dyDescent="0.25">
      <c r="A221" s="40" t="s">
        <v>803</v>
      </c>
      <c r="B221" s="72" t="s">
        <v>804</v>
      </c>
      <c r="C221" s="37"/>
      <c r="D221" s="38"/>
      <c r="E221" s="38"/>
    </row>
    <row r="222" spans="1:6" ht="18" customHeight="1" x14ac:dyDescent="0.25">
      <c r="A222" s="40" t="s">
        <v>805</v>
      </c>
      <c r="B222" s="72" t="s">
        <v>806</v>
      </c>
      <c r="C222" s="37"/>
      <c r="D222" s="38"/>
      <c r="E222" s="38"/>
    </row>
    <row r="223" spans="1:6" ht="18" customHeight="1" x14ac:dyDescent="0.25">
      <c r="A223" s="40" t="s">
        <v>807</v>
      </c>
      <c r="B223" s="72" t="s">
        <v>808</v>
      </c>
      <c r="C223" s="37"/>
      <c r="D223" s="38"/>
      <c r="E223" s="38"/>
    </row>
    <row r="224" spans="1:6" ht="18" customHeight="1" x14ac:dyDescent="0.25">
      <c r="A224" s="40" t="s">
        <v>809</v>
      </c>
      <c r="B224" s="72" t="s">
        <v>810</v>
      </c>
      <c r="C224" s="37"/>
      <c r="D224" s="38"/>
      <c r="E224" s="38"/>
    </row>
    <row r="225" spans="1:6" ht="18" customHeight="1" x14ac:dyDescent="0.25">
      <c r="A225" s="40" t="s">
        <v>811</v>
      </c>
      <c r="B225" s="72" t="s">
        <v>812</v>
      </c>
      <c r="C225" s="37"/>
      <c r="D225" s="38"/>
      <c r="E225" s="38"/>
    </row>
    <row r="226" spans="1:6" ht="24" customHeight="1" x14ac:dyDescent="0.25">
      <c r="A226" s="31" t="s">
        <v>813</v>
      </c>
      <c r="B226" s="32" t="s">
        <v>814</v>
      </c>
      <c r="C226" s="33" t="s">
        <v>822</v>
      </c>
      <c r="D226" s="34">
        <f>SUM(D227:D228)</f>
        <v>0</v>
      </c>
      <c r="E226" s="34">
        <f>SUM(E227:E228)</f>
        <v>0</v>
      </c>
      <c r="F226" s="17"/>
    </row>
    <row r="227" spans="1:6" ht="18" customHeight="1" x14ac:dyDescent="0.25">
      <c r="A227" s="40" t="s">
        <v>816</v>
      </c>
      <c r="B227" s="72" t="s">
        <v>817</v>
      </c>
      <c r="C227" s="37"/>
      <c r="D227" s="38"/>
      <c r="E227" s="38"/>
    </row>
    <row r="228" spans="1:6" ht="18" customHeight="1" x14ac:dyDescent="0.25">
      <c r="A228" s="40" t="s">
        <v>818</v>
      </c>
      <c r="B228" s="72" t="s">
        <v>819</v>
      </c>
      <c r="C228" s="37"/>
      <c r="D228" s="38"/>
      <c r="E228" s="38"/>
    </row>
    <row r="229" spans="1:6" ht="18" customHeight="1" x14ac:dyDescent="0.25">
      <c r="A229" s="31" t="s">
        <v>820</v>
      </c>
      <c r="B229" s="32" t="s">
        <v>821</v>
      </c>
      <c r="C229" s="33" t="s">
        <v>1041</v>
      </c>
      <c r="D229" s="34">
        <f>SUM(D230:D232)</f>
        <v>3.0000000000000001E-5</v>
      </c>
      <c r="E229" s="34">
        <f>SUM(E230:E232)</f>
        <v>0</v>
      </c>
      <c r="F229" s="17"/>
    </row>
    <row r="230" spans="1:6" ht="18" customHeight="1" x14ac:dyDescent="0.25">
      <c r="A230" s="40" t="s">
        <v>823</v>
      </c>
      <c r="B230" s="72" t="s">
        <v>824</v>
      </c>
      <c r="C230" s="37"/>
      <c r="D230" s="38"/>
      <c r="E230" s="38"/>
    </row>
    <row r="231" spans="1:6" ht="18" customHeight="1" x14ac:dyDescent="0.25">
      <c r="A231" s="40" t="s">
        <v>825</v>
      </c>
      <c r="B231" s="72" t="s">
        <v>826</v>
      </c>
      <c r="C231" s="37"/>
      <c r="D231" s="38"/>
      <c r="E231" s="38"/>
    </row>
    <row r="232" spans="1:6" ht="18" customHeight="1" x14ac:dyDescent="0.25">
      <c r="A232" s="40" t="s">
        <v>827</v>
      </c>
      <c r="B232" s="72" t="s">
        <v>828</v>
      </c>
      <c r="C232" s="37"/>
      <c r="D232" s="38">
        <v>3.0000000000000001E-5</v>
      </c>
      <c r="E232" s="38"/>
    </row>
    <row r="233" spans="1:6" ht="18" customHeight="1" x14ac:dyDescent="0.25">
      <c r="A233" s="78"/>
      <c r="B233" s="79" t="s">
        <v>829</v>
      </c>
      <c r="C233" s="54"/>
      <c r="D233" s="50">
        <f>+D229+D226+D219+D214+D210+D199+D196+D193+D186+D181+D175+D172+D168+D165+D162+D156+D146+D137</f>
        <v>759106.56029000005</v>
      </c>
      <c r="E233" s="50">
        <f>+E229+E226+E219+E214+E210+E199+E196+E193+E186+E181+E175+E172+E168+E165+E162+E156+E146+E137</f>
        <v>1209063.6088</v>
      </c>
    </row>
    <row r="234" spans="1:6" ht="18" customHeight="1" x14ac:dyDescent="0.25">
      <c r="A234" s="80"/>
      <c r="B234" s="76" t="s">
        <v>830</v>
      </c>
      <c r="C234" s="77"/>
      <c r="D234" s="81">
        <f>+D133-D233</f>
        <v>3461070.1448000004</v>
      </c>
      <c r="E234" s="81">
        <f>+E133-E233</f>
        <v>3020296.6188099994</v>
      </c>
    </row>
    <row r="235" spans="1:6" ht="12.75" customHeight="1" x14ac:dyDescent="0.25">
      <c r="C235" s="18"/>
      <c r="D235" s="17">
        <f>+D234-BalanceGeneral_Situacion!D171</f>
        <v>4.8000002279877663E-3</v>
      </c>
      <c r="E235" s="17">
        <f>+E234-BalanceGeneral_Situacion!E171</f>
        <v>-1.1900006793439388E-3</v>
      </c>
    </row>
    <row r="236" spans="1:6" ht="12.75" customHeight="1" x14ac:dyDescent="0.25">
      <c r="C236" s="18"/>
    </row>
    <row r="237" spans="1:6" ht="12.75" customHeight="1" x14ac:dyDescent="0.25">
      <c r="C237" s="18"/>
    </row>
    <row r="238" spans="1:6" ht="18" customHeight="1" x14ac:dyDescent="0.25">
      <c r="B238" s="11" t="s">
        <v>1045</v>
      </c>
      <c r="C238" s="56"/>
      <c r="D238" s="7"/>
      <c r="E238" s="7"/>
      <c r="F238" s="7"/>
    </row>
    <row r="239" spans="1:6" ht="18" customHeight="1" x14ac:dyDescent="0.25">
      <c r="B239" s="11"/>
      <c r="C239" s="56"/>
      <c r="D239" s="7"/>
      <c r="E239" s="7"/>
      <c r="F239" s="7"/>
    </row>
    <row r="240" spans="1:6" ht="18" customHeight="1" x14ac:dyDescent="0.25">
      <c r="B240" s="11" t="s">
        <v>1046</v>
      </c>
      <c r="C240" s="56"/>
      <c r="D240" s="7"/>
      <c r="E240" s="7"/>
      <c r="F240" s="7"/>
    </row>
    <row r="241" spans="2:6" ht="18" customHeight="1" x14ac:dyDescent="0.25">
      <c r="B241" s="57" t="s">
        <v>921</v>
      </c>
      <c r="C241" s="5"/>
      <c r="D241" s="7"/>
      <c r="E241" s="7"/>
      <c r="F241" s="7"/>
    </row>
    <row r="242" spans="2:6" ht="18" customHeight="1" x14ac:dyDescent="0.25">
      <c r="B242" s="14"/>
      <c r="C242" s="18"/>
      <c r="D242" s="7"/>
      <c r="E242" s="7"/>
      <c r="F242" s="7"/>
    </row>
    <row r="243" spans="2:6" ht="18" customHeight="1" x14ac:dyDescent="0.25">
      <c r="B243" s="11"/>
      <c r="C243" s="56"/>
      <c r="D243" s="7"/>
      <c r="E243" s="7"/>
      <c r="F243" s="7"/>
    </row>
    <row r="244" spans="2:6" ht="18" customHeight="1" x14ac:dyDescent="0.25">
      <c r="B244" s="11"/>
      <c r="C244" s="56"/>
      <c r="D244" s="7"/>
      <c r="E244" s="7"/>
      <c r="F244" s="7"/>
    </row>
    <row r="245" spans="2:6" ht="18" customHeight="1" x14ac:dyDescent="0.25">
      <c r="B245" s="11"/>
      <c r="C245" s="56"/>
      <c r="D245" s="7"/>
      <c r="E245" s="7"/>
      <c r="F245" s="7"/>
    </row>
    <row r="246" spans="2:6" ht="18" customHeight="1" x14ac:dyDescent="0.25">
      <c r="B246" s="57" t="s">
        <v>922</v>
      </c>
      <c r="C246" s="5"/>
      <c r="D246" s="7"/>
      <c r="E246" s="7"/>
      <c r="F246" s="7"/>
    </row>
    <row r="247" spans="2:6" ht="18" customHeight="1" x14ac:dyDescent="0.25">
      <c r="B247" s="14"/>
      <c r="C247" s="18"/>
      <c r="D247" s="7"/>
      <c r="E247" s="7"/>
      <c r="F247" s="7"/>
    </row>
    <row r="248" spans="2:6" ht="18" customHeight="1" x14ac:dyDescent="0.25">
      <c r="B248" s="11" t="s">
        <v>1047</v>
      </c>
      <c r="C248" s="18"/>
      <c r="D248" s="7"/>
      <c r="E248" s="7"/>
      <c r="F248" s="7"/>
    </row>
    <row r="249" spans="2:6" ht="18" customHeight="1" x14ac:dyDescent="0.25">
      <c r="B249" s="11"/>
      <c r="C249" s="18"/>
      <c r="D249" s="7"/>
      <c r="E249" s="7"/>
      <c r="F249" s="7"/>
    </row>
    <row r="250" spans="2:6" ht="18" customHeight="1" x14ac:dyDescent="0.25">
      <c r="B250" s="11" t="s">
        <v>1048</v>
      </c>
      <c r="C250" s="18"/>
      <c r="D250" s="7"/>
      <c r="E250" s="7"/>
      <c r="F250" s="7"/>
    </row>
    <row r="251" spans="2:6" ht="18" customHeight="1" x14ac:dyDescent="0.25">
      <c r="B251" s="57" t="s">
        <v>923</v>
      </c>
      <c r="C251" s="18"/>
      <c r="D251" s="7"/>
      <c r="E251" s="7"/>
      <c r="F251" s="7"/>
    </row>
    <row r="252" spans="2:6" ht="12.75" customHeight="1" x14ac:dyDescent="0.25">
      <c r="C252" s="18"/>
    </row>
    <row r="253" spans="2:6" ht="12.75" customHeight="1" x14ac:dyDescent="0.25">
      <c r="C253" s="18"/>
    </row>
    <row r="254" spans="2:6" ht="12.75" customHeight="1" x14ac:dyDescent="0.25">
      <c r="C254" s="18"/>
    </row>
    <row r="255" spans="2:6" ht="12.75" customHeight="1" x14ac:dyDescent="0.25">
      <c r="C255" s="18"/>
    </row>
    <row r="256" spans="2:6" ht="12.75" customHeight="1" x14ac:dyDescent="0.25">
      <c r="C256" s="18"/>
    </row>
    <row r="257" spans="3:3" ht="12.75" customHeight="1" x14ac:dyDescent="0.25">
      <c r="C257" s="18"/>
    </row>
    <row r="258" spans="3:3" ht="12.75" customHeight="1" x14ac:dyDescent="0.25">
      <c r="C258" s="18"/>
    </row>
  </sheetData>
  <protectedRanges>
    <protectedRange sqref="D167:E167 D169:E171 D173:E174 D176:E180 D182:E185 D188:E192 D194:E195 D197:E198 D200:E209 D215:E218 D220:E225 D227:E228 D230:E232 D138:E145 D147:E149 D153:E155 D151:E151 D157:E161 D163:E164 D211:E213" name="Rango2"/>
    <protectedRange sqref="D11:E14 D27:E29 D31:E32 D34:E36 D38:E39 D41:E44 D58:E60 D62:E63 D65:E74 D76:E77 D87:E93 D104:E109 D111:E112 D114:E118 D120:E122 D124:E127 D129:E130 D46:E46 D48:E50 D52:E52 D16:E21 D23:E23 D25:E25 D55:E56 D79:E81 D83:E85 D95:E97 D99:E102" name="Rango1"/>
    <protectedRange sqref="B243:C243 A238:F238 B248" name="Rango2_1"/>
    <protectedRange sqref="D132:E132" name="Rango1_13"/>
    <protectedRange sqref="D24:E24" name="Rango1_1_2"/>
    <protectedRange sqref="D53:E53" name="Rango1_1_4"/>
    <protectedRange sqref="D152:E152" name="Rango1_1_25"/>
    <protectedRange sqref="D150:E150" name="Rango1_22"/>
    <protectedRange sqref="D187:E187" name="Rango1_3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2"/>
  <sheetViews>
    <sheetView showGridLines="0" tabSelected="1" topLeftCell="J82" workbookViewId="0">
      <selection activeCell="G31" sqref="G31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3" customWidth="1"/>
    <col min="6" max="6" width="14" style="113" customWidth="1"/>
    <col min="7" max="7" width="23.7109375" style="113" customWidth="1"/>
    <col min="8" max="13" width="17.7109375" style="6" customWidth="1"/>
    <col min="14" max="15" width="23.7109375" style="113" customWidth="1"/>
    <col min="16" max="16" width="16.85546875" style="6" customWidth="1"/>
    <col min="17" max="18" width="17.7109375" style="6" customWidth="1"/>
    <col min="19" max="19" width="16.42578125" style="113" customWidth="1"/>
    <col min="20" max="20" width="17.85546875" style="113" bestFit="1" customWidth="1"/>
    <col min="21" max="21" width="22.5703125" style="113" bestFit="1" customWidth="1"/>
    <col min="22" max="22" width="11.42578125" style="6"/>
    <col min="23" max="16384" width="11.42578125" style="7"/>
  </cols>
  <sheetData>
    <row r="1" spans="1:22" s="1" customFormat="1" ht="15.75" x14ac:dyDescent="0.25">
      <c r="C1" s="2"/>
      <c r="D1" s="2"/>
      <c r="E1" s="119"/>
      <c r="F1" s="119"/>
      <c r="G1" s="119"/>
      <c r="H1" s="2"/>
      <c r="I1" s="2"/>
      <c r="J1" s="2"/>
      <c r="K1" s="2"/>
      <c r="L1" s="2"/>
      <c r="M1" s="2"/>
      <c r="N1" s="119"/>
      <c r="O1" s="119"/>
      <c r="P1" s="2"/>
      <c r="Q1" s="2"/>
      <c r="R1" s="2"/>
      <c r="S1" s="119"/>
      <c r="T1" s="119"/>
      <c r="U1" s="119"/>
      <c r="V1" s="2"/>
    </row>
    <row r="2" spans="1:22" s="1" customFormat="1" ht="15.75" x14ac:dyDescent="0.25">
      <c r="A2" s="130" t="s">
        <v>1044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2"/>
    </row>
    <row r="3" spans="1:22" s="1" customFormat="1" ht="15.75" x14ac:dyDescent="0.25">
      <c r="A3" s="130" t="s">
        <v>832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2"/>
    </row>
    <row r="4" spans="1:22" s="1" customFormat="1" ht="15.75" x14ac:dyDescent="0.25">
      <c r="A4" s="130" t="s">
        <v>1055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2"/>
    </row>
    <row r="5" spans="1:22" s="1" customFormat="1" ht="15.75" x14ac:dyDescent="0.25">
      <c r="A5" s="131" t="s">
        <v>925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2"/>
    </row>
    <row r="6" spans="1:22" s="1" customFormat="1" ht="6.75" customHeight="1" x14ac:dyDescent="0.2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2"/>
    </row>
    <row r="7" spans="1:22" s="3" customFormat="1" ht="15.75" customHeight="1" x14ac:dyDescent="0.25">
      <c r="A7" s="150" t="s">
        <v>927</v>
      </c>
      <c r="B7" s="150" t="s">
        <v>833</v>
      </c>
      <c r="C7" s="151" t="s">
        <v>834</v>
      </c>
      <c r="D7" s="152"/>
      <c r="E7" s="152"/>
      <c r="F7" s="152"/>
      <c r="G7" s="132"/>
      <c r="H7" s="153" t="s">
        <v>835</v>
      </c>
      <c r="I7" s="154"/>
      <c r="J7" s="154"/>
      <c r="K7" s="154"/>
      <c r="L7" s="154"/>
      <c r="M7" s="154"/>
      <c r="N7" s="133"/>
      <c r="O7" s="155" t="s">
        <v>928</v>
      </c>
      <c r="P7" s="156" t="s">
        <v>836</v>
      </c>
      <c r="Q7" s="157"/>
      <c r="R7" s="157"/>
      <c r="S7" s="157"/>
      <c r="T7" s="134"/>
      <c r="U7" s="155" t="s">
        <v>929</v>
      </c>
    </row>
    <row r="8" spans="1:22" s="3" customFormat="1" ht="16.5" x14ac:dyDescent="0.25">
      <c r="A8" s="150"/>
      <c r="B8" s="150"/>
      <c r="C8" s="155" t="s">
        <v>837</v>
      </c>
      <c r="D8" s="155" t="s">
        <v>838</v>
      </c>
      <c r="E8" s="155" t="s">
        <v>839</v>
      </c>
      <c r="F8" s="155" t="s">
        <v>840</v>
      </c>
      <c r="G8" s="155" t="s">
        <v>930</v>
      </c>
      <c r="H8" s="158" t="s">
        <v>841</v>
      </c>
      <c r="I8" s="158" t="s">
        <v>842</v>
      </c>
      <c r="J8" s="158" t="s">
        <v>838</v>
      </c>
      <c r="K8" s="158" t="s">
        <v>839</v>
      </c>
      <c r="L8" s="158" t="s">
        <v>840</v>
      </c>
      <c r="M8" s="158" t="s">
        <v>843</v>
      </c>
      <c r="N8" s="158" t="s">
        <v>931</v>
      </c>
      <c r="O8" s="155"/>
      <c r="P8" s="159" t="s">
        <v>844</v>
      </c>
      <c r="Q8" s="159" t="s">
        <v>831</v>
      </c>
      <c r="R8" s="159" t="s">
        <v>842</v>
      </c>
      <c r="S8" s="159" t="s">
        <v>845</v>
      </c>
      <c r="T8" s="159" t="s">
        <v>846</v>
      </c>
      <c r="U8" s="155"/>
    </row>
    <row r="9" spans="1:22" s="3" customFormat="1" ht="16.5" x14ac:dyDescent="0.25">
      <c r="A9" s="150"/>
      <c r="B9" s="150"/>
      <c r="C9" s="155"/>
      <c r="D9" s="155"/>
      <c r="E9" s="155"/>
      <c r="F9" s="155"/>
      <c r="G9" s="155"/>
      <c r="H9" s="158"/>
      <c r="I9" s="158"/>
      <c r="J9" s="158"/>
      <c r="K9" s="158"/>
      <c r="L9" s="158"/>
      <c r="M9" s="158"/>
      <c r="N9" s="158"/>
      <c r="O9" s="155"/>
      <c r="P9" s="159"/>
      <c r="Q9" s="159"/>
      <c r="R9" s="159"/>
      <c r="S9" s="159"/>
      <c r="T9" s="159"/>
      <c r="U9" s="155"/>
    </row>
    <row r="10" spans="1:22" s="5" customFormat="1" ht="20.25" customHeight="1" x14ac:dyDescent="0.25">
      <c r="A10" s="160" t="s">
        <v>114</v>
      </c>
      <c r="B10" s="161" t="s">
        <v>847</v>
      </c>
      <c r="C10" s="162"/>
      <c r="D10" s="163"/>
      <c r="E10" s="164"/>
      <c r="F10" s="164"/>
      <c r="G10" s="164"/>
      <c r="H10" s="163"/>
      <c r="I10" s="163"/>
      <c r="J10" s="163"/>
      <c r="K10" s="163"/>
      <c r="L10" s="163"/>
      <c r="M10" s="163"/>
      <c r="N10" s="164"/>
      <c r="O10" s="164"/>
      <c r="P10" s="163"/>
      <c r="Q10" s="163"/>
      <c r="R10" s="163"/>
      <c r="S10" s="164"/>
      <c r="T10" s="164"/>
      <c r="U10" s="114"/>
      <c r="V10" s="4"/>
    </row>
    <row r="11" spans="1:22" ht="24" customHeight="1" x14ac:dyDescent="0.25">
      <c r="A11" s="165" t="s">
        <v>932</v>
      </c>
      <c r="B11" s="166" t="s">
        <v>848</v>
      </c>
      <c r="C11" s="167">
        <f>SUM(C12:C23)</f>
        <v>3709004.48367</v>
      </c>
      <c r="D11" s="167">
        <f>SUM(D12:D23)</f>
        <v>0</v>
      </c>
      <c r="E11" s="168">
        <f>SUM(E12:E23)</f>
        <v>0</v>
      </c>
      <c r="F11" s="168">
        <f t="shared" ref="F11:T11" si="0">SUM(F12:F23)</f>
        <v>0</v>
      </c>
      <c r="G11" s="168">
        <f>SUM(G12:G23)</f>
        <v>3709004.48367</v>
      </c>
      <c r="H11" s="167">
        <f t="shared" si="0"/>
        <v>18933.644119999997</v>
      </c>
      <c r="I11" s="167">
        <f t="shared" si="0"/>
        <v>0</v>
      </c>
      <c r="J11" s="167">
        <f t="shared" si="0"/>
        <v>0</v>
      </c>
      <c r="K11" s="167">
        <f t="shared" si="0"/>
        <v>0</v>
      </c>
      <c r="L11" s="167">
        <f t="shared" si="0"/>
        <v>0</v>
      </c>
      <c r="M11" s="167">
        <f t="shared" si="0"/>
        <v>0</v>
      </c>
      <c r="N11" s="168">
        <f t="shared" si="0"/>
        <v>18933.644119999997</v>
      </c>
      <c r="O11" s="168">
        <f t="shared" si="0"/>
        <v>3727938.1277900003</v>
      </c>
      <c r="P11" s="167">
        <f t="shared" si="0"/>
        <v>1553840.5031533446</v>
      </c>
      <c r="Q11" s="167">
        <f t="shared" si="0"/>
        <v>31152.704368266379</v>
      </c>
      <c r="R11" s="167">
        <f t="shared" si="0"/>
        <v>0</v>
      </c>
      <c r="S11" s="168">
        <f t="shared" si="0"/>
        <v>31152.704368266379</v>
      </c>
      <c r="T11" s="168">
        <f t="shared" si="0"/>
        <v>1584993.2075216109</v>
      </c>
      <c r="U11" s="168">
        <f>SUM(U12:U23)</f>
        <v>2142944.9202683889</v>
      </c>
    </row>
    <row r="12" spans="1:22" ht="24" customHeight="1" x14ac:dyDescent="0.25">
      <c r="A12" s="169" t="s">
        <v>933</v>
      </c>
      <c r="B12" s="73" t="s">
        <v>849</v>
      </c>
      <c r="C12" s="117">
        <v>0</v>
      </c>
      <c r="D12" s="117"/>
      <c r="E12" s="170"/>
      <c r="F12" s="170"/>
      <c r="G12" s="171">
        <f>+C12+D12+E12-F12</f>
        <v>0</v>
      </c>
      <c r="H12" s="117">
        <v>0</v>
      </c>
      <c r="I12" s="118"/>
      <c r="J12" s="118"/>
      <c r="K12" s="118"/>
      <c r="L12" s="118"/>
      <c r="M12" s="118"/>
      <c r="N12" s="171">
        <f t="shared" ref="N12:N54" si="1">SUM(H12:M12)</f>
        <v>0</v>
      </c>
      <c r="O12" s="172">
        <f>+G12+N12</f>
        <v>0</v>
      </c>
      <c r="P12" s="117">
        <v>0</v>
      </c>
      <c r="Q12" s="117">
        <v>0</v>
      </c>
      <c r="R12" s="117">
        <v>0</v>
      </c>
      <c r="S12" s="173">
        <f>+Q12-R12</f>
        <v>0</v>
      </c>
      <c r="T12" s="174">
        <f>+P12+S12</f>
        <v>0</v>
      </c>
      <c r="U12" s="174">
        <f>+O12+T12</f>
        <v>0</v>
      </c>
    </row>
    <row r="13" spans="1:22" ht="24" customHeight="1" x14ac:dyDescent="0.25">
      <c r="A13" s="169" t="s">
        <v>934</v>
      </c>
      <c r="B13" s="73" t="s">
        <v>850</v>
      </c>
      <c r="C13" s="117">
        <v>1277039.2731000001</v>
      </c>
      <c r="D13" s="117"/>
      <c r="E13" s="170"/>
      <c r="F13" s="170"/>
      <c r="G13" s="171">
        <f>+C13+D13+E13-F13</f>
        <v>1277039.2731000001</v>
      </c>
      <c r="H13" s="6">
        <v>5570.15</v>
      </c>
      <c r="I13" s="117"/>
      <c r="J13" s="117"/>
      <c r="K13" s="117"/>
      <c r="L13" s="117"/>
      <c r="M13" s="118"/>
      <c r="N13" s="171">
        <f>SUM(H13:M13)</f>
        <v>5570.15</v>
      </c>
      <c r="O13" s="172">
        <f t="shared" ref="O13:O23" si="2">+G13+N13</f>
        <v>1282609.4231</v>
      </c>
      <c r="P13" s="117">
        <v>26166.192436163423</v>
      </c>
      <c r="Q13" s="117">
        <v>3342.8608920799238</v>
      </c>
      <c r="R13" s="117">
        <v>0</v>
      </c>
      <c r="S13" s="173">
        <f>+Q13-R13</f>
        <v>3342.8608920799238</v>
      </c>
      <c r="T13" s="174">
        <f t="shared" ref="T13:T54" si="3">+P13+S13</f>
        <v>29509.053328243346</v>
      </c>
      <c r="U13" s="174">
        <f>+O13-T13</f>
        <v>1253100.3697717567</v>
      </c>
    </row>
    <row r="14" spans="1:22" ht="24" customHeight="1" x14ac:dyDescent="0.25">
      <c r="A14" s="169" t="s">
        <v>935</v>
      </c>
      <c r="B14" s="73" t="s">
        <v>851</v>
      </c>
      <c r="C14" s="117">
        <v>2051579.4645</v>
      </c>
      <c r="D14" s="117"/>
      <c r="E14" s="170"/>
      <c r="F14" s="170"/>
      <c r="G14" s="171">
        <f t="shared" ref="G14:G54" si="4">+C14+D14+E14-F14</f>
        <v>2051579.4645</v>
      </c>
      <c r="H14" s="123">
        <v>0</v>
      </c>
      <c r="I14" s="116"/>
      <c r="J14" s="117"/>
      <c r="K14" s="117"/>
      <c r="L14" s="117"/>
      <c r="M14" s="118" t="s">
        <v>171</v>
      </c>
      <c r="N14" s="171">
        <f>SUM(H14:M14)</f>
        <v>0</v>
      </c>
      <c r="O14" s="172">
        <f t="shared" si="2"/>
        <v>2051579.4645</v>
      </c>
      <c r="P14" s="117">
        <v>1265204.9249612957</v>
      </c>
      <c r="Q14" s="117">
        <v>22699.614629953401</v>
      </c>
      <c r="R14" s="117"/>
      <c r="S14" s="173">
        <f t="shared" ref="S14:S23" si="5">+Q14-R14</f>
        <v>22699.614629953401</v>
      </c>
      <c r="T14" s="174">
        <f t="shared" si="3"/>
        <v>1287904.5395912491</v>
      </c>
      <c r="U14" s="174">
        <f t="shared" ref="U14:U26" si="6">+O14-T14</f>
        <v>763674.92490875092</v>
      </c>
    </row>
    <row r="15" spans="1:22" ht="24" customHeight="1" x14ac:dyDescent="0.25">
      <c r="A15" s="169" t="s">
        <v>936</v>
      </c>
      <c r="B15" s="73" t="s">
        <v>852</v>
      </c>
      <c r="C15" s="117">
        <v>171300.81999999998</v>
      </c>
      <c r="D15" s="117"/>
      <c r="E15" s="170"/>
      <c r="F15" s="170"/>
      <c r="G15" s="171">
        <f>+C15+D15+E15-F15</f>
        <v>171300.81999999998</v>
      </c>
      <c r="H15" s="117">
        <v>0</v>
      </c>
      <c r="I15" s="123"/>
      <c r="J15" s="117"/>
      <c r="K15" s="117"/>
      <c r="L15" s="117"/>
      <c r="M15" s="118" t="s">
        <v>171</v>
      </c>
      <c r="N15" s="171">
        <f t="shared" si="1"/>
        <v>0</v>
      </c>
      <c r="O15" s="172">
        <f t="shared" si="2"/>
        <v>171300.81999999998</v>
      </c>
      <c r="P15" s="117">
        <v>135944.83883333334</v>
      </c>
      <c r="Q15" s="117">
        <v>1726.5344166666671</v>
      </c>
      <c r="R15" s="117">
        <v>0</v>
      </c>
      <c r="S15" s="173">
        <f t="shared" si="5"/>
        <v>1726.5344166666671</v>
      </c>
      <c r="T15" s="174">
        <f t="shared" si="3"/>
        <v>137671.37325</v>
      </c>
      <c r="U15" s="174">
        <f t="shared" si="6"/>
        <v>33629.446749999974</v>
      </c>
    </row>
    <row r="16" spans="1:22" ht="24" customHeight="1" x14ac:dyDescent="0.25">
      <c r="A16" s="169" t="s">
        <v>937</v>
      </c>
      <c r="B16" s="73" t="s">
        <v>853</v>
      </c>
      <c r="C16" s="117">
        <v>32142.276000000002</v>
      </c>
      <c r="D16" s="117"/>
      <c r="E16" s="170"/>
      <c r="F16" s="170"/>
      <c r="G16" s="171">
        <f>+C16+D16+E16-F16</f>
        <v>32142.276000000002</v>
      </c>
      <c r="H16" s="116">
        <v>0</v>
      </c>
      <c r="I16" s="123"/>
      <c r="J16" s="117"/>
      <c r="K16" s="117"/>
      <c r="L16" s="117"/>
      <c r="M16" s="117" t="s">
        <v>171</v>
      </c>
      <c r="N16" s="171">
        <f t="shared" si="1"/>
        <v>0</v>
      </c>
      <c r="O16" s="172">
        <f t="shared" si="2"/>
        <v>32142.276000000002</v>
      </c>
      <c r="P16" s="117">
        <v>13308.000079613334</v>
      </c>
      <c r="Q16" s="117">
        <v>532.40329104666671</v>
      </c>
      <c r="R16" s="117"/>
      <c r="S16" s="173">
        <f t="shared" si="5"/>
        <v>532.40329104666671</v>
      </c>
      <c r="T16" s="174">
        <f t="shared" si="3"/>
        <v>13840.40337066</v>
      </c>
      <c r="U16" s="174">
        <f t="shared" si="6"/>
        <v>18301.872629340003</v>
      </c>
    </row>
    <row r="17" spans="1:22" ht="24" customHeight="1" x14ac:dyDescent="0.25">
      <c r="A17" s="169" t="s">
        <v>938</v>
      </c>
      <c r="B17" s="73" t="s">
        <v>854</v>
      </c>
      <c r="C17" s="117">
        <v>69862.609999999986</v>
      </c>
      <c r="D17" s="117"/>
      <c r="E17" s="170"/>
      <c r="F17" s="170"/>
      <c r="G17" s="171">
        <f t="shared" si="4"/>
        <v>69862.609999999986</v>
      </c>
      <c r="H17" s="123">
        <v>520.28</v>
      </c>
      <c r="I17" s="123"/>
      <c r="J17" s="117"/>
      <c r="K17" s="117"/>
      <c r="L17" s="117" t="s">
        <v>171</v>
      </c>
      <c r="M17" s="117" t="s">
        <v>171</v>
      </c>
      <c r="N17" s="171">
        <f t="shared" si="1"/>
        <v>520.28</v>
      </c>
      <c r="O17" s="172">
        <f t="shared" si="2"/>
        <v>70382.889999999985</v>
      </c>
      <c r="P17" s="117">
        <v>35937.829979928334</v>
      </c>
      <c r="Q17" s="117">
        <v>930.95200963083289</v>
      </c>
      <c r="R17" s="117"/>
      <c r="S17" s="173">
        <f t="shared" si="5"/>
        <v>930.95200963083289</v>
      </c>
      <c r="T17" s="174">
        <f t="shared" si="3"/>
        <v>36868.781989559167</v>
      </c>
      <c r="U17" s="174">
        <f t="shared" si="6"/>
        <v>33514.108010440817</v>
      </c>
      <c r="V17" s="7"/>
    </row>
    <row r="18" spans="1:22" ht="24" customHeight="1" x14ac:dyDescent="0.25">
      <c r="A18" s="169" t="s">
        <v>939</v>
      </c>
      <c r="B18" s="73" t="s">
        <v>855</v>
      </c>
      <c r="C18" s="117">
        <v>99324.46</v>
      </c>
      <c r="D18" s="117"/>
      <c r="E18" s="170"/>
      <c r="F18" s="170"/>
      <c r="G18" s="171">
        <f>+C18+D18+E18-F18</f>
        <v>99324.46</v>
      </c>
      <c r="H18" s="123">
        <v>0</v>
      </c>
      <c r="I18" s="123"/>
      <c r="J18" s="117"/>
      <c r="K18" s="117"/>
      <c r="L18" s="117" t="s">
        <v>171</v>
      </c>
      <c r="M18" s="117" t="s">
        <v>171</v>
      </c>
      <c r="N18" s="171">
        <f t="shared" si="1"/>
        <v>0</v>
      </c>
      <c r="O18" s="172">
        <f t="shared" si="2"/>
        <v>99324.46</v>
      </c>
      <c r="P18" s="117">
        <v>73511.515022784763</v>
      </c>
      <c r="Q18" s="117">
        <v>1818.34906</v>
      </c>
      <c r="R18" s="117"/>
      <c r="S18" s="173">
        <f t="shared" si="5"/>
        <v>1818.34906</v>
      </c>
      <c r="T18" s="174">
        <f>+P18+S18</f>
        <v>75329.864082784756</v>
      </c>
      <c r="U18" s="174">
        <f t="shared" si="6"/>
        <v>23994.595917215251</v>
      </c>
      <c r="V18" s="7"/>
    </row>
    <row r="19" spans="1:22" ht="24" customHeight="1" x14ac:dyDescent="0.25">
      <c r="A19" s="169" t="s">
        <v>940</v>
      </c>
      <c r="B19" s="73" t="s">
        <v>856</v>
      </c>
      <c r="C19" s="117">
        <v>0</v>
      </c>
      <c r="D19" s="117"/>
      <c r="E19" s="170"/>
      <c r="F19" s="170"/>
      <c r="G19" s="171">
        <f t="shared" si="4"/>
        <v>0</v>
      </c>
      <c r="H19" s="123">
        <v>0</v>
      </c>
      <c r="I19" s="123"/>
      <c r="J19" s="117"/>
      <c r="K19" s="117"/>
      <c r="L19" s="117"/>
      <c r="M19" s="117" t="s">
        <v>171</v>
      </c>
      <c r="N19" s="171">
        <f t="shared" si="1"/>
        <v>0</v>
      </c>
      <c r="O19" s="172">
        <f t="shared" si="2"/>
        <v>0</v>
      </c>
      <c r="P19" s="117">
        <v>0</v>
      </c>
      <c r="Q19" s="117"/>
      <c r="R19" s="117"/>
      <c r="S19" s="173">
        <f t="shared" si="5"/>
        <v>0</v>
      </c>
      <c r="T19" s="174">
        <f t="shared" si="3"/>
        <v>0</v>
      </c>
      <c r="U19" s="174">
        <f t="shared" si="6"/>
        <v>0</v>
      </c>
      <c r="V19" s="7"/>
    </row>
    <row r="20" spans="1:22" ht="24" customHeight="1" x14ac:dyDescent="0.25">
      <c r="A20" s="169" t="s">
        <v>941</v>
      </c>
      <c r="B20" s="73" t="s">
        <v>857</v>
      </c>
      <c r="C20" s="117">
        <v>0</v>
      </c>
      <c r="D20" s="117"/>
      <c r="E20" s="170"/>
      <c r="F20" s="170"/>
      <c r="G20" s="171">
        <f t="shared" si="4"/>
        <v>0</v>
      </c>
      <c r="H20" s="123">
        <v>12633.214119999999</v>
      </c>
      <c r="I20" s="123"/>
      <c r="J20" s="117"/>
      <c r="K20" s="117"/>
      <c r="L20" s="117"/>
      <c r="M20" s="117"/>
      <c r="N20" s="171">
        <f t="shared" si="1"/>
        <v>12633.214119999999</v>
      </c>
      <c r="O20" s="172">
        <f t="shared" si="2"/>
        <v>12633.214119999999</v>
      </c>
      <c r="P20" s="117">
        <v>0</v>
      </c>
      <c r="Q20" s="117"/>
      <c r="R20" s="117">
        <v>0</v>
      </c>
      <c r="S20" s="173">
        <f t="shared" si="5"/>
        <v>0</v>
      </c>
      <c r="T20" s="174">
        <f t="shared" si="3"/>
        <v>0</v>
      </c>
      <c r="U20" s="174">
        <f t="shared" si="6"/>
        <v>12633.214119999999</v>
      </c>
      <c r="V20" s="7"/>
    </row>
    <row r="21" spans="1:22" ht="24" customHeight="1" x14ac:dyDescent="0.25">
      <c r="A21" s="169" t="s">
        <v>942</v>
      </c>
      <c r="B21" s="73" t="s">
        <v>858</v>
      </c>
      <c r="C21" s="117">
        <v>2333.87</v>
      </c>
      <c r="D21" s="117"/>
      <c r="E21" s="170"/>
      <c r="F21" s="170"/>
      <c r="G21" s="171">
        <f>+C21+D21+E21-F21</f>
        <v>2333.87</v>
      </c>
      <c r="H21" s="123">
        <v>210</v>
      </c>
      <c r="I21" s="123"/>
      <c r="J21" s="117"/>
      <c r="K21" s="117"/>
      <c r="L21" s="117" t="s">
        <v>171</v>
      </c>
      <c r="M21" s="117" t="s">
        <v>171</v>
      </c>
      <c r="N21" s="171">
        <f t="shared" si="1"/>
        <v>210</v>
      </c>
      <c r="O21" s="172">
        <f t="shared" si="2"/>
        <v>2543.87</v>
      </c>
      <c r="P21" s="117">
        <v>766.91758399999992</v>
      </c>
      <c r="Q21" s="117">
        <v>23.046928888888896</v>
      </c>
      <c r="R21" s="117"/>
      <c r="S21" s="173">
        <f t="shared" si="5"/>
        <v>23.046928888888896</v>
      </c>
      <c r="T21" s="174">
        <f t="shared" si="3"/>
        <v>789.96451288888886</v>
      </c>
      <c r="U21" s="174">
        <f t="shared" si="6"/>
        <v>1753.9054871111111</v>
      </c>
      <c r="V21" s="7"/>
    </row>
    <row r="22" spans="1:22" ht="24" customHeight="1" x14ac:dyDescent="0.25">
      <c r="A22" s="169" t="s">
        <v>943</v>
      </c>
      <c r="B22" s="73" t="s">
        <v>859</v>
      </c>
      <c r="C22" s="117">
        <v>0</v>
      </c>
      <c r="D22" s="117"/>
      <c r="E22" s="170"/>
      <c r="F22" s="170"/>
      <c r="G22" s="171">
        <f>+C22+D22+E22-F22</f>
        <v>0</v>
      </c>
      <c r="H22" s="123">
        <v>0</v>
      </c>
      <c r="I22" s="123"/>
      <c r="J22" s="117"/>
      <c r="K22" s="117"/>
      <c r="L22" s="117"/>
      <c r="M22" s="117" t="s">
        <v>171</v>
      </c>
      <c r="N22" s="171">
        <f t="shared" si="1"/>
        <v>0</v>
      </c>
      <c r="O22" s="172">
        <f t="shared" si="2"/>
        <v>0</v>
      </c>
      <c r="P22" s="117">
        <v>0</v>
      </c>
      <c r="Q22" s="117"/>
      <c r="R22" s="117">
        <v>0</v>
      </c>
      <c r="S22" s="173">
        <f t="shared" si="5"/>
        <v>0</v>
      </c>
      <c r="T22" s="174">
        <f t="shared" si="3"/>
        <v>0</v>
      </c>
      <c r="U22" s="174">
        <f t="shared" si="6"/>
        <v>0</v>
      </c>
      <c r="V22" s="7"/>
    </row>
    <row r="23" spans="1:22" ht="24" customHeight="1" x14ac:dyDescent="0.25">
      <c r="A23" s="169" t="s">
        <v>944</v>
      </c>
      <c r="B23" s="73" t="s">
        <v>860</v>
      </c>
      <c r="C23" s="117">
        <v>5421.7100700000001</v>
      </c>
      <c r="D23" s="117"/>
      <c r="E23" s="170"/>
      <c r="F23" s="170"/>
      <c r="G23" s="171">
        <f>+C23+D23+E23-F23</f>
        <v>5421.7100700000001</v>
      </c>
      <c r="H23" s="123">
        <v>0</v>
      </c>
      <c r="I23" s="123"/>
      <c r="J23" s="117"/>
      <c r="K23" s="117"/>
      <c r="L23" s="117" t="s">
        <v>171</v>
      </c>
      <c r="M23" s="117" t="s">
        <v>171</v>
      </c>
      <c r="N23" s="171">
        <f>+H23-I23</f>
        <v>0</v>
      </c>
      <c r="O23" s="172">
        <f t="shared" si="2"/>
        <v>5421.7100700000001</v>
      </c>
      <c r="P23" s="117">
        <v>3000.2842562258325</v>
      </c>
      <c r="Q23" s="117">
        <v>78.94314</v>
      </c>
      <c r="R23" s="117"/>
      <c r="S23" s="173">
        <f t="shared" si="5"/>
        <v>78.94314</v>
      </c>
      <c r="T23" s="174">
        <f t="shared" si="3"/>
        <v>3079.2273962258323</v>
      </c>
      <c r="U23" s="174">
        <f t="shared" si="6"/>
        <v>2342.4826737741678</v>
      </c>
      <c r="V23" s="7"/>
    </row>
    <row r="24" spans="1:22" ht="24" customHeight="1" x14ac:dyDescent="0.25">
      <c r="A24" s="165" t="s">
        <v>945</v>
      </c>
      <c r="B24" s="166" t="s">
        <v>120</v>
      </c>
      <c r="C24" s="167">
        <f>SUM(C25:C29)</f>
        <v>0</v>
      </c>
      <c r="D24" s="167">
        <f>SUM(D25:D29)</f>
        <v>0</v>
      </c>
      <c r="E24" s="168">
        <f t="shared" ref="E24:T24" si="7">SUM(E25:E29)</f>
        <v>0</v>
      </c>
      <c r="F24" s="168">
        <f t="shared" si="7"/>
        <v>0</v>
      </c>
      <c r="G24" s="168">
        <f t="shared" si="7"/>
        <v>0</v>
      </c>
      <c r="H24" s="167">
        <f t="shared" si="7"/>
        <v>0</v>
      </c>
      <c r="I24" s="167">
        <f t="shared" si="7"/>
        <v>0</v>
      </c>
      <c r="J24" s="167">
        <f t="shared" si="7"/>
        <v>0</v>
      </c>
      <c r="K24" s="167">
        <f t="shared" si="7"/>
        <v>0</v>
      </c>
      <c r="L24" s="167">
        <f t="shared" si="7"/>
        <v>0</v>
      </c>
      <c r="M24" s="167">
        <f t="shared" si="7"/>
        <v>0</v>
      </c>
      <c r="N24" s="168">
        <f t="shared" si="7"/>
        <v>0</v>
      </c>
      <c r="O24" s="168">
        <f t="shared" si="7"/>
        <v>0</v>
      </c>
      <c r="P24" s="167">
        <f t="shared" si="7"/>
        <v>0</v>
      </c>
      <c r="Q24" s="167">
        <f t="shared" si="7"/>
        <v>0</v>
      </c>
      <c r="R24" s="167">
        <f t="shared" si="7"/>
        <v>0</v>
      </c>
      <c r="S24" s="168">
        <f t="shared" si="7"/>
        <v>0</v>
      </c>
      <c r="T24" s="168">
        <f t="shared" si="7"/>
        <v>0</v>
      </c>
      <c r="U24" s="168">
        <f t="shared" si="6"/>
        <v>0</v>
      </c>
      <c r="V24" s="7"/>
    </row>
    <row r="25" spans="1:22" ht="24" customHeight="1" x14ac:dyDescent="0.25">
      <c r="A25" s="169" t="s">
        <v>946</v>
      </c>
      <c r="B25" s="73" t="s">
        <v>849</v>
      </c>
      <c r="C25" s="117"/>
      <c r="D25" s="117"/>
      <c r="E25" s="170"/>
      <c r="F25" s="170"/>
      <c r="G25" s="171">
        <f>+C25+D25+E25-F25</f>
        <v>0</v>
      </c>
      <c r="H25" s="117"/>
      <c r="I25" s="117"/>
      <c r="J25" s="117"/>
      <c r="K25" s="117"/>
      <c r="L25" s="117"/>
      <c r="M25" s="117"/>
      <c r="N25" s="171">
        <f t="shared" si="1"/>
        <v>0</v>
      </c>
      <c r="O25" s="172">
        <f t="shared" ref="O25:O54" si="8">+G25+N25</f>
        <v>0</v>
      </c>
      <c r="P25" s="117"/>
      <c r="Q25" s="117"/>
      <c r="R25" s="117"/>
      <c r="S25" s="174">
        <f t="shared" ref="S25:S41" si="9">+Q25-R25</f>
        <v>0</v>
      </c>
      <c r="T25" s="174">
        <f t="shared" si="3"/>
        <v>0</v>
      </c>
      <c r="U25" s="174">
        <f t="shared" si="6"/>
        <v>0</v>
      </c>
      <c r="V25" s="7"/>
    </row>
    <row r="26" spans="1:22" ht="24" customHeight="1" x14ac:dyDescent="0.25">
      <c r="A26" s="169" t="s">
        <v>947</v>
      </c>
      <c r="B26" s="73" t="s">
        <v>850</v>
      </c>
      <c r="C26" s="117"/>
      <c r="D26" s="117"/>
      <c r="E26" s="170"/>
      <c r="F26" s="170"/>
      <c r="G26" s="171">
        <f>+C26+D26+E26-F26</f>
        <v>0</v>
      </c>
      <c r="H26" s="117"/>
      <c r="I26" s="117"/>
      <c r="J26" s="117"/>
      <c r="K26" s="117"/>
      <c r="L26" s="117"/>
      <c r="M26" s="117"/>
      <c r="N26" s="171">
        <f t="shared" si="1"/>
        <v>0</v>
      </c>
      <c r="O26" s="172">
        <f t="shared" si="8"/>
        <v>0</v>
      </c>
      <c r="P26" s="117"/>
      <c r="Q26" s="117"/>
      <c r="R26" s="117"/>
      <c r="S26" s="174">
        <f t="shared" si="9"/>
        <v>0</v>
      </c>
      <c r="T26" s="174">
        <f t="shared" si="3"/>
        <v>0</v>
      </c>
      <c r="U26" s="174">
        <f t="shared" si="6"/>
        <v>0</v>
      </c>
      <c r="V26" s="7"/>
    </row>
    <row r="27" spans="1:22" ht="24" customHeight="1" x14ac:dyDescent="0.25">
      <c r="A27" s="175" t="s">
        <v>948</v>
      </c>
      <c r="B27" s="176" t="s">
        <v>949</v>
      </c>
      <c r="C27" s="117"/>
      <c r="D27" s="117"/>
      <c r="E27" s="170"/>
      <c r="F27" s="170"/>
      <c r="G27" s="171">
        <f t="shared" ref="G27:G29" si="10">+C27+D27+E27-F27</f>
        <v>0</v>
      </c>
      <c r="H27" s="117"/>
      <c r="I27" s="117"/>
      <c r="J27" s="117"/>
      <c r="K27" s="117"/>
      <c r="L27" s="117"/>
      <c r="M27" s="117"/>
      <c r="N27" s="171">
        <f t="shared" si="1"/>
        <v>0</v>
      </c>
      <c r="O27" s="172"/>
      <c r="P27" s="117"/>
      <c r="Q27" s="117"/>
      <c r="R27" s="117"/>
      <c r="S27" s="174">
        <f t="shared" si="9"/>
        <v>0</v>
      </c>
      <c r="T27" s="174">
        <f t="shared" si="3"/>
        <v>0</v>
      </c>
      <c r="U27" s="174">
        <v>0</v>
      </c>
      <c r="V27" s="7"/>
    </row>
    <row r="28" spans="1:22" ht="24" customHeight="1" x14ac:dyDescent="0.25">
      <c r="A28" s="169" t="s">
        <v>950</v>
      </c>
      <c r="B28" s="73" t="s">
        <v>862</v>
      </c>
      <c r="C28" s="117"/>
      <c r="D28" s="117"/>
      <c r="E28" s="170"/>
      <c r="F28" s="170"/>
      <c r="G28" s="171">
        <f t="shared" si="10"/>
        <v>0</v>
      </c>
      <c r="H28" s="117"/>
      <c r="I28" s="117"/>
      <c r="J28" s="117"/>
      <c r="K28" s="117"/>
      <c r="L28" s="117"/>
      <c r="M28" s="117"/>
      <c r="N28" s="171">
        <f t="shared" si="1"/>
        <v>0</v>
      </c>
      <c r="O28" s="172">
        <f t="shared" si="8"/>
        <v>0</v>
      </c>
      <c r="P28" s="117"/>
      <c r="Q28" s="117"/>
      <c r="R28" s="117"/>
      <c r="S28" s="174">
        <f t="shared" si="9"/>
        <v>0</v>
      </c>
      <c r="T28" s="174">
        <f t="shared" si="3"/>
        <v>0</v>
      </c>
      <c r="U28" s="174">
        <f t="shared" ref="U28:U44" si="11">+O28+T28</f>
        <v>0</v>
      </c>
      <c r="V28" s="7"/>
    </row>
    <row r="29" spans="1:22" ht="24" customHeight="1" x14ac:dyDescent="0.25">
      <c r="A29" s="169" t="s">
        <v>951</v>
      </c>
      <c r="B29" s="73" t="s">
        <v>863</v>
      </c>
      <c r="C29" s="117"/>
      <c r="D29" s="117"/>
      <c r="E29" s="170"/>
      <c r="F29" s="170"/>
      <c r="G29" s="171">
        <f t="shared" si="10"/>
        <v>0</v>
      </c>
      <c r="H29" s="117"/>
      <c r="I29" s="117"/>
      <c r="J29" s="117"/>
      <c r="K29" s="117"/>
      <c r="L29" s="117"/>
      <c r="M29" s="117"/>
      <c r="N29" s="171">
        <f t="shared" si="1"/>
        <v>0</v>
      </c>
      <c r="O29" s="172">
        <f t="shared" si="8"/>
        <v>0</v>
      </c>
      <c r="P29" s="117"/>
      <c r="Q29" s="117"/>
      <c r="R29" s="117"/>
      <c r="S29" s="174">
        <f t="shared" si="9"/>
        <v>0</v>
      </c>
      <c r="T29" s="174">
        <f t="shared" si="3"/>
        <v>0</v>
      </c>
      <c r="U29" s="174">
        <f t="shared" si="11"/>
        <v>0</v>
      </c>
      <c r="V29" s="7"/>
    </row>
    <row r="30" spans="1:22" ht="24" customHeight="1" x14ac:dyDescent="0.25">
      <c r="A30" s="165" t="s">
        <v>952</v>
      </c>
      <c r="B30" s="166" t="s">
        <v>124</v>
      </c>
      <c r="C30" s="167">
        <f>SUM(C31:C34)</f>
        <v>160765498.08176002</v>
      </c>
      <c r="D30" s="167">
        <f>SUM(D31:D34)</f>
        <v>0</v>
      </c>
      <c r="E30" s="168">
        <f t="shared" ref="E30:T30" si="12">SUM(E31:E34)</f>
        <v>0</v>
      </c>
      <c r="F30" s="168">
        <f t="shared" si="12"/>
        <v>0</v>
      </c>
      <c r="G30" s="168">
        <f t="shared" si="12"/>
        <v>160765498.08176002</v>
      </c>
      <c r="H30" s="167">
        <f t="shared" si="12"/>
        <v>0</v>
      </c>
      <c r="I30" s="167">
        <f t="shared" si="12"/>
        <v>0</v>
      </c>
      <c r="J30" s="167">
        <f t="shared" si="12"/>
        <v>0</v>
      </c>
      <c r="K30" s="167">
        <f t="shared" si="12"/>
        <v>0</v>
      </c>
      <c r="L30" s="167">
        <f t="shared" si="12"/>
        <v>0</v>
      </c>
      <c r="M30" s="167">
        <f t="shared" si="12"/>
        <v>0</v>
      </c>
      <c r="N30" s="168">
        <f t="shared" si="12"/>
        <v>0</v>
      </c>
      <c r="O30" s="168">
        <f t="shared" si="12"/>
        <v>160765498.08176002</v>
      </c>
      <c r="P30" s="167">
        <f t="shared" si="12"/>
        <v>0</v>
      </c>
      <c r="Q30" s="167">
        <f t="shared" si="12"/>
        <v>0</v>
      </c>
      <c r="R30" s="167">
        <f t="shared" si="12"/>
        <v>0</v>
      </c>
      <c r="S30" s="168">
        <f>SUM(S31:S34)</f>
        <v>0</v>
      </c>
      <c r="T30" s="168">
        <f t="shared" si="12"/>
        <v>0</v>
      </c>
      <c r="U30" s="168">
        <f>SUM(U31:U34)</f>
        <v>160765498.08176002</v>
      </c>
      <c r="V30" s="7"/>
    </row>
    <row r="31" spans="1:22" ht="24" customHeight="1" x14ac:dyDescent="0.25">
      <c r="A31" s="169" t="s">
        <v>953</v>
      </c>
      <c r="B31" s="73" t="s">
        <v>954</v>
      </c>
      <c r="C31" s="117">
        <v>156731927.50754002</v>
      </c>
      <c r="D31" s="117"/>
      <c r="E31" s="170"/>
      <c r="F31" s="170"/>
      <c r="G31" s="171">
        <f>+C31+D31+E31-F31</f>
        <v>156731927.50754002</v>
      </c>
      <c r="H31" s="117"/>
      <c r="I31" s="117"/>
      <c r="J31" s="117"/>
      <c r="K31" s="117"/>
      <c r="L31" s="117"/>
      <c r="M31" s="117"/>
      <c r="N31" s="171">
        <f t="shared" si="1"/>
        <v>0</v>
      </c>
      <c r="O31" s="172">
        <f t="shared" si="8"/>
        <v>156731927.50754002</v>
      </c>
      <c r="P31" s="117"/>
      <c r="Q31" s="117"/>
      <c r="R31" s="117"/>
      <c r="S31" s="174">
        <f t="shared" si="9"/>
        <v>0</v>
      </c>
      <c r="T31" s="174">
        <f t="shared" si="3"/>
        <v>0</v>
      </c>
      <c r="U31" s="174">
        <f t="shared" ref="U31:U34" si="13">+O31-T31</f>
        <v>156731927.50754002</v>
      </c>
      <c r="V31" s="7"/>
    </row>
    <row r="32" spans="1:22" ht="24" customHeight="1" x14ac:dyDescent="0.25">
      <c r="A32" s="169" t="s">
        <v>955</v>
      </c>
      <c r="B32" s="73" t="s">
        <v>864</v>
      </c>
      <c r="C32" s="117">
        <v>0</v>
      </c>
      <c r="D32" s="117"/>
      <c r="E32" s="170"/>
      <c r="F32" s="170"/>
      <c r="G32" s="171">
        <f>+C32+D32+E32-F32</f>
        <v>0</v>
      </c>
      <c r="H32" s="117"/>
      <c r="I32" s="117"/>
      <c r="J32" s="117"/>
      <c r="K32" s="117"/>
      <c r="L32" s="117"/>
      <c r="M32" s="117"/>
      <c r="N32" s="171">
        <f t="shared" si="1"/>
        <v>0</v>
      </c>
      <c r="O32" s="172">
        <f t="shared" si="8"/>
        <v>0</v>
      </c>
      <c r="P32" s="117"/>
      <c r="Q32" s="117"/>
      <c r="R32" s="117"/>
      <c r="S32" s="174">
        <f t="shared" si="9"/>
        <v>0</v>
      </c>
      <c r="T32" s="174">
        <f t="shared" si="3"/>
        <v>0</v>
      </c>
      <c r="U32" s="174">
        <f t="shared" si="13"/>
        <v>0</v>
      </c>
      <c r="V32" s="7"/>
    </row>
    <row r="33" spans="1:23" ht="24" customHeight="1" x14ac:dyDescent="0.25">
      <c r="A33" s="169" t="s">
        <v>956</v>
      </c>
      <c r="B33" s="73" t="s">
        <v>865</v>
      </c>
      <c r="C33" s="117">
        <v>4013723.6642199997</v>
      </c>
      <c r="D33" s="117"/>
      <c r="E33" s="170"/>
      <c r="F33" s="170"/>
      <c r="G33" s="171">
        <f>+C33+D33+E33-F33</f>
        <v>4013723.6642199997</v>
      </c>
      <c r="H33" s="117"/>
      <c r="I33" s="117"/>
      <c r="J33" s="117"/>
      <c r="K33" s="117"/>
      <c r="L33" s="117"/>
      <c r="M33" s="117"/>
      <c r="N33" s="171">
        <f t="shared" si="1"/>
        <v>0</v>
      </c>
      <c r="O33" s="172">
        <f t="shared" si="8"/>
        <v>4013723.6642199997</v>
      </c>
      <c r="P33" s="117"/>
      <c r="Q33" s="117"/>
      <c r="R33" s="117"/>
      <c r="S33" s="174">
        <f t="shared" si="9"/>
        <v>0</v>
      </c>
      <c r="T33" s="174">
        <f t="shared" si="3"/>
        <v>0</v>
      </c>
      <c r="U33" s="174">
        <f t="shared" si="13"/>
        <v>4013723.6642199997</v>
      </c>
      <c r="V33" s="7"/>
    </row>
    <row r="34" spans="1:23" ht="24" customHeight="1" x14ac:dyDescent="0.25">
      <c r="A34" s="169" t="s">
        <v>957</v>
      </c>
      <c r="B34" s="73" t="s">
        <v>866</v>
      </c>
      <c r="C34" s="117">
        <v>19846.91</v>
      </c>
      <c r="D34" s="117"/>
      <c r="E34" s="170"/>
      <c r="F34" s="170"/>
      <c r="G34" s="171">
        <f>+C34+D34+E34-F34</f>
        <v>19846.91</v>
      </c>
      <c r="H34" s="117"/>
      <c r="I34" s="117"/>
      <c r="J34" s="117"/>
      <c r="K34" s="117"/>
      <c r="L34" s="117"/>
      <c r="M34" s="117"/>
      <c r="N34" s="171">
        <f t="shared" si="1"/>
        <v>0</v>
      </c>
      <c r="O34" s="172">
        <f t="shared" si="8"/>
        <v>19846.91</v>
      </c>
      <c r="P34" s="117"/>
      <c r="Q34" s="117"/>
      <c r="R34" s="117"/>
      <c r="S34" s="174">
        <f t="shared" si="9"/>
        <v>0</v>
      </c>
      <c r="T34" s="174">
        <f t="shared" si="3"/>
        <v>0</v>
      </c>
      <c r="U34" s="174">
        <f t="shared" si="13"/>
        <v>19846.91</v>
      </c>
      <c r="V34" s="7"/>
    </row>
    <row r="35" spans="1:23" ht="24" customHeight="1" x14ac:dyDescent="0.25">
      <c r="A35" s="165" t="s">
        <v>958</v>
      </c>
      <c r="B35" s="166" t="s">
        <v>126</v>
      </c>
      <c r="C35" s="167">
        <f>SUM(C36:C38)</f>
        <v>0</v>
      </c>
      <c r="D35" s="167">
        <f>SUM(D36:D38)</f>
        <v>0</v>
      </c>
      <c r="E35" s="168">
        <f t="shared" ref="E35:T35" si="14">SUM(E36:E38)</f>
        <v>0</v>
      </c>
      <c r="F35" s="168">
        <f t="shared" si="14"/>
        <v>0</v>
      </c>
      <c r="G35" s="168">
        <f t="shared" si="14"/>
        <v>0</v>
      </c>
      <c r="H35" s="167">
        <f t="shared" si="14"/>
        <v>0</v>
      </c>
      <c r="I35" s="167">
        <f t="shared" si="14"/>
        <v>0</v>
      </c>
      <c r="J35" s="167">
        <f t="shared" si="14"/>
        <v>0</v>
      </c>
      <c r="K35" s="167">
        <f t="shared" si="14"/>
        <v>0</v>
      </c>
      <c r="L35" s="167">
        <f t="shared" si="14"/>
        <v>0</v>
      </c>
      <c r="M35" s="167">
        <f t="shared" si="14"/>
        <v>0</v>
      </c>
      <c r="N35" s="168">
        <f t="shared" si="14"/>
        <v>0</v>
      </c>
      <c r="O35" s="168">
        <f t="shared" si="14"/>
        <v>0</v>
      </c>
      <c r="P35" s="167">
        <f t="shared" si="14"/>
        <v>0</v>
      </c>
      <c r="Q35" s="167">
        <f t="shared" si="14"/>
        <v>0</v>
      </c>
      <c r="R35" s="167">
        <f t="shared" si="14"/>
        <v>0</v>
      </c>
      <c r="S35" s="168">
        <f t="shared" si="14"/>
        <v>0</v>
      </c>
      <c r="T35" s="168">
        <f t="shared" si="14"/>
        <v>0</v>
      </c>
      <c r="U35" s="168">
        <f>SUM(U36:U38)</f>
        <v>0</v>
      </c>
      <c r="V35" s="7"/>
    </row>
    <row r="36" spans="1:23" ht="24" customHeight="1" x14ac:dyDescent="0.25">
      <c r="A36" s="169" t="s">
        <v>959</v>
      </c>
      <c r="B36" s="73" t="s">
        <v>867</v>
      </c>
      <c r="C36" s="117"/>
      <c r="D36" s="117"/>
      <c r="E36" s="170"/>
      <c r="F36" s="170"/>
      <c r="G36" s="171">
        <f>+C36+D36+E36-F36</f>
        <v>0</v>
      </c>
      <c r="H36" s="117"/>
      <c r="I36" s="117"/>
      <c r="J36" s="117"/>
      <c r="K36" s="117"/>
      <c r="L36" s="117"/>
      <c r="M36" s="117"/>
      <c r="N36" s="171">
        <f t="shared" si="1"/>
        <v>0</v>
      </c>
      <c r="O36" s="172">
        <f t="shared" si="8"/>
        <v>0</v>
      </c>
      <c r="P36" s="117"/>
      <c r="Q36" s="117"/>
      <c r="R36" s="117"/>
      <c r="S36" s="174">
        <f t="shared" si="9"/>
        <v>0</v>
      </c>
      <c r="T36" s="174">
        <f t="shared" si="3"/>
        <v>0</v>
      </c>
      <c r="U36" s="174">
        <f t="shared" si="11"/>
        <v>0</v>
      </c>
      <c r="V36" s="7"/>
    </row>
    <row r="37" spans="1:23" ht="24" customHeight="1" x14ac:dyDescent="0.25">
      <c r="A37" s="169" t="s">
        <v>960</v>
      </c>
      <c r="B37" s="73" t="s">
        <v>868</v>
      </c>
      <c r="C37" s="117"/>
      <c r="D37" s="117"/>
      <c r="E37" s="170"/>
      <c r="F37" s="170"/>
      <c r="G37" s="171">
        <f>+C37+D37+E37-F37</f>
        <v>0</v>
      </c>
      <c r="H37" s="117"/>
      <c r="I37" s="117"/>
      <c r="J37" s="117"/>
      <c r="K37" s="117"/>
      <c r="L37" s="117"/>
      <c r="M37" s="117"/>
      <c r="N37" s="171">
        <f t="shared" si="1"/>
        <v>0</v>
      </c>
      <c r="O37" s="172">
        <f t="shared" si="8"/>
        <v>0</v>
      </c>
      <c r="P37" s="117"/>
      <c r="Q37" s="117"/>
      <c r="R37" s="117"/>
      <c r="S37" s="174">
        <f t="shared" si="9"/>
        <v>0</v>
      </c>
      <c r="T37" s="174">
        <f t="shared" si="3"/>
        <v>0</v>
      </c>
      <c r="U37" s="174">
        <f t="shared" si="11"/>
        <v>0</v>
      </c>
      <c r="V37" s="7"/>
    </row>
    <row r="38" spans="1:23" ht="24" customHeight="1" x14ac:dyDescent="0.25">
      <c r="A38" s="169" t="s">
        <v>961</v>
      </c>
      <c r="B38" s="73" t="s">
        <v>869</v>
      </c>
      <c r="C38" s="117"/>
      <c r="D38" s="117"/>
      <c r="E38" s="170"/>
      <c r="F38" s="170"/>
      <c r="G38" s="171">
        <f>+C38+D38+E38-F38</f>
        <v>0</v>
      </c>
      <c r="H38" s="117" t="s">
        <v>171</v>
      </c>
      <c r="I38" s="117"/>
      <c r="J38" s="117"/>
      <c r="K38" s="117"/>
      <c r="L38" s="117"/>
      <c r="M38" s="117"/>
      <c r="N38" s="171">
        <f t="shared" si="1"/>
        <v>0</v>
      </c>
      <c r="O38" s="172">
        <f t="shared" si="8"/>
        <v>0</v>
      </c>
      <c r="P38" s="117"/>
      <c r="Q38" s="117"/>
      <c r="R38" s="117"/>
      <c r="S38" s="174">
        <f t="shared" si="9"/>
        <v>0</v>
      </c>
      <c r="T38" s="174">
        <f t="shared" si="3"/>
        <v>0</v>
      </c>
      <c r="U38" s="174">
        <f t="shared" si="11"/>
        <v>0</v>
      </c>
      <c r="V38" s="7"/>
    </row>
    <row r="39" spans="1:23" ht="24" customHeight="1" x14ac:dyDescent="0.25">
      <c r="A39" s="165" t="s">
        <v>962</v>
      </c>
      <c r="B39" s="166" t="s">
        <v>128</v>
      </c>
      <c r="C39" s="167">
        <f>SUM(C40:C41)</f>
        <v>0</v>
      </c>
      <c r="D39" s="167">
        <f>SUM(D40:D41)</f>
        <v>0</v>
      </c>
      <c r="E39" s="168">
        <f t="shared" ref="E39:U39" si="15">SUM(E40:E41)</f>
        <v>0</v>
      </c>
      <c r="F39" s="168">
        <f t="shared" si="15"/>
        <v>0</v>
      </c>
      <c r="G39" s="168">
        <f t="shared" si="15"/>
        <v>0</v>
      </c>
      <c r="H39" s="167">
        <f t="shared" si="15"/>
        <v>0</v>
      </c>
      <c r="I39" s="167">
        <f t="shared" si="15"/>
        <v>0</v>
      </c>
      <c r="J39" s="167">
        <f t="shared" si="15"/>
        <v>0</v>
      </c>
      <c r="K39" s="167">
        <f t="shared" si="15"/>
        <v>0</v>
      </c>
      <c r="L39" s="167">
        <f t="shared" si="15"/>
        <v>0</v>
      </c>
      <c r="M39" s="167">
        <f t="shared" si="15"/>
        <v>0</v>
      </c>
      <c r="N39" s="168">
        <f t="shared" si="15"/>
        <v>0</v>
      </c>
      <c r="O39" s="168">
        <f t="shared" si="15"/>
        <v>0</v>
      </c>
      <c r="P39" s="167">
        <f t="shared" si="15"/>
        <v>0</v>
      </c>
      <c r="Q39" s="167">
        <f t="shared" si="15"/>
        <v>0</v>
      </c>
      <c r="R39" s="167">
        <f t="shared" si="15"/>
        <v>0</v>
      </c>
      <c r="S39" s="168">
        <f t="shared" si="15"/>
        <v>0</v>
      </c>
      <c r="T39" s="168">
        <f t="shared" si="15"/>
        <v>0</v>
      </c>
      <c r="U39" s="168">
        <f t="shared" si="15"/>
        <v>0</v>
      </c>
      <c r="V39" s="7"/>
    </row>
    <row r="40" spans="1:23" ht="24" customHeight="1" x14ac:dyDescent="0.25">
      <c r="A40" s="169" t="s">
        <v>963</v>
      </c>
      <c r="B40" s="73" t="s">
        <v>870</v>
      </c>
      <c r="C40" s="117"/>
      <c r="D40" s="117"/>
      <c r="E40" s="170"/>
      <c r="F40" s="170"/>
      <c r="G40" s="171">
        <f>+C40+D40+E40-F40</f>
        <v>0</v>
      </c>
      <c r="H40" s="117"/>
      <c r="I40" s="117"/>
      <c r="J40" s="117"/>
      <c r="K40" s="117"/>
      <c r="L40" s="117"/>
      <c r="M40" s="117"/>
      <c r="N40" s="171">
        <f t="shared" si="1"/>
        <v>0</v>
      </c>
      <c r="O40" s="172">
        <f t="shared" si="8"/>
        <v>0</v>
      </c>
      <c r="P40" s="117"/>
      <c r="Q40" s="117"/>
      <c r="R40" s="117"/>
      <c r="S40" s="174">
        <f t="shared" si="9"/>
        <v>0</v>
      </c>
      <c r="T40" s="174">
        <f t="shared" si="3"/>
        <v>0</v>
      </c>
      <c r="U40" s="174">
        <f t="shared" si="11"/>
        <v>0</v>
      </c>
      <c r="V40" s="7"/>
    </row>
    <row r="41" spans="1:23" ht="24" customHeight="1" x14ac:dyDescent="0.25">
      <c r="A41" s="169" t="s">
        <v>964</v>
      </c>
      <c r="B41" s="73" t="s">
        <v>871</v>
      </c>
      <c r="C41" s="117"/>
      <c r="D41" s="117"/>
      <c r="E41" s="170"/>
      <c r="F41" s="170"/>
      <c r="G41" s="171">
        <f>+C41+D41+E41-F41</f>
        <v>0</v>
      </c>
      <c r="H41" s="117"/>
      <c r="I41" s="117"/>
      <c r="J41" s="117"/>
      <c r="K41" s="117"/>
      <c r="L41" s="117"/>
      <c r="M41" s="117"/>
      <c r="N41" s="171">
        <f t="shared" si="1"/>
        <v>0</v>
      </c>
      <c r="O41" s="172">
        <f t="shared" si="8"/>
        <v>0</v>
      </c>
      <c r="P41" s="117"/>
      <c r="Q41" s="117"/>
      <c r="R41" s="117"/>
      <c r="S41" s="174">
        <f t="shared" si="9"/>
        <v>0</v>
      </c>
      <c r="T41" s="174">
        <f t="shared" si="3"/>
        <v>0</v>
      </c>
      <c r="U41" s="174">
        <f t="shared" si="11"/>
        <v>0</v>
      </c>
      <c r="V41" s="7"/>
    </row>
    <row r="42" spans="1:23" ht="24" customHeight="1" x14ac:dyDescent="0.25">
      <c r="A42" s="165" t="s">
        <v>965</v>
      </c>
      <c r="B42" s="166" t="s">
        <v>130</v>
      </c>
      <c r="C42" s="167">
        <f>SUM(C43:C44)</f>
        <v>0</v>
      </c>
      <c r="D42" s="167">
        <f>SUM(D43:D44)</f>
        <v>0</v>
      </c>
      <c r="E42" s="168">
        <f t="shared" ref="E42:U42" si="16">SUM(E43:E44)</f>
        <v>0</v>
      </c>
      <c r="F42" s="168">
        <f t="shared" si="16"/>
        <v>0</v>
      </c>
      <c r="G42" s="168">
        <f t="shared" si="16"/>
        <v>0</v>
      </c>
      <c r="H42" s="167">
        <f t="shared" si="16"/>
        <v>0</v>
      </c>
      <c r="I42" s="167">
        <f t="shared" si="16"/>
        <v>0</v>
      </c>
      <c r="J42" s="167">
        <f t="shared" si="16"/>
        <v>0</v>
      </c>
      <c r="K42" s="167">
        <f t="shared" si="16"/>
        <v>0</v>
      </c>
      <c r="L42" s="167">
        <f t="shared" si="16"/>
        <v>0</v>
      </c>
      <c r="M42" s="167">
        <f t="shared" si="16"/>
        <v>0</v>
      </c>
      <c r="N42" s="168">
        <f t="shared" si="16"/>
        <v>0</v>
      </c>
      <c r="O42" s="168">
        <f t="shared" si="16"/>
        <v>0</v>
      </c>
      <c r="P42" s="167">
        <f t="shared" si="16"/>
        <v>0</v>
      </c>
      <c r="Q42" s="167">
        <f t="shared" si="16"/>
        <v>0</v>
      </c>
      <c r="R42" s="167">
        <f t="shared" si="16"/>
        <v>0</v>
      </c>
      <c r="S42" s="168">
        <f t="shared" si="16"/>
        <v>0</v>
      </c>
      <c r="T42" s="168">
        <f t="shared" si="16"/>
        <v>0</v>
      </c>
      <c r="U42" s="168">
        <f t="shared" si="16"/>
        <v>0</v>
      </c>
      <c r="V42" s="7"/>
    </row>
    <row r="43" spans="1:23" ht="24" customHeight="1" x14ac:dyDescent="0.25">
      <c r="A43" s="169" t="s">
        <v>966</v>
      </c>
      <c r="B43" s="73" t="s">
        <v>870</v>
      </c>
      <c r="C43" s="117"/>
      <c r="D43" s="117"/>
      <c r="E43" s="170"/>
      <c r="F43" s="170"/>
      <c r="G43" s="171">
        <f t="shared" si="4"/>
        <v>0</v>
      </c>
      <c r="H43" s="117"/>
      <c r="I43" s="117"/>
      <c r="J43" s="117"/>
      <c r="K43" s="117"/>
      <c r="L43" s="117"/>
      <c r="M43" s="117"/>
      <c r="N43" s="171">
        <f t="shared" si="1"/>
        <v>0</v>
      </c>
      <c r="O43" s="172">
        <f t="shared" si="8"/>
        <v>0</v>
      </c>
      <c r="P43" s="117"/>
      <c r="Q43" s="117"/>
      <c r="R43" s="117"/>
      <c r="S43" s="174">
        <f t="shared" ref="S43:S44" si="17">+P43+Q43-R43</f>
        <v>0</v>
      </c>
      <c r="T43" s="174">
        <f t="shared" si="3"/>
        <v>0</v>
      </c>
      <c r="U43" s="174">
        <f t="shared" si="11"/>
        <v>0</v>
      </c>
      <c r="V43" s="7"/>
    </row>
    <row r="44" spans="1:23" ht="24" customHeight="1" x14ac:dyDescent="0.25">
      <c r="A44" s="169" t="s">
        <v>967</v>
      </c>
      <c r="B44" s="73" t="s">
        <v>871</v>
      </c>
      <c r="C44" s="117"/>
      <c r="D44" s="117"/>
      <c r="E44" s="170"/>
      <c r="F44" s="170"/>
      <c r="G44" s="171">
        <f t="shared" si="4"/>
        <v>0</v>
      </c>
      <c r="H44" s="117"/>
      <c r="I44" s="117"/>
      <c r="J44" s="117"/>
      <c r="K44" s="117"/>
      <c r="L44" s="117"/>
      <c r="M44" s="117"/>
      <c r="N44" s="171">
        <f t="shared" si="1"/>
        <v>0</v>
      </c>
      <c r="O44" s="172">
        <f t="shared" si="8"/>
        <v>0</v>
      </c>
      <c r="P44" s="117"/>
      <c r="Q44" s="117"/>
      <c r="R44" s="117"/>
      <c r="S44" s="174">
        <f t="shared" si="17"/>
        <v>0</v>
      </c>
      <c r="T44" s="174">
        <f t="shared" si="3"/>
        <v>0</v>
      </c>
      <c r="U44" s="174">
        <f t="shared" si="11"/>
        <v>0</v>
      </c>
      <c r="V44" s="7"/>
    </row>
    <row r="45" spans="1:23" ht="24" customHeight="1" x14ac:dyDescent="0.25">
      <c r="A45" s="165" t="s">
        <v>968</v>
      </c>
      <c r="B45" s="166" t="s">
        <v>872</v>
      </c>
      <c r="C45" s="167">
        <f>SUM(C46:C49)</f>
        <v>12565.23</v>
      </c>
      <c r="D45" s="167">
        <f>SUM(D46:D49)</f>
        <v>0</v>
      </c>
      <c r="E45" s="168">
        <f t="shared" ref="E45:U45" si="18">SUM(E46:E49)</f>
        <v>0</v>
      </c>
      <c r="F45" s="168">
        <f t="shared" si="18"/>
        <v>0</v>
      </c>
      <c r="G45" s="168">
        <f t="shared" si="18"/>
        <v>12565.23</v>
      </c>
      <c r="H45" s="167">
        <f t="shared" si="18"/>
        <v>0</v>
      </c>
      <c r="I45" s="167">
        <f t="shared" si="18"/>
        <v>-10087.76</v>
      </c>
      <c r="J45" s="167">
        <f t="shared" si="18"/>
        <v>0</v>
      </c>
      <c r="K45" s="167">
        <f t="shared" si="18"/>
        <v>0</v>
      </c>
      <c r="L45" s="167">
        <f t="shared" si="18"/>
        <v>0</v>
      </c>
      <c r="M45" s="167">
        <f t="shared" si="18"/>
        <v>0</v>
      </c>
      <c r="N45" s="168">
        <f t="shared" si="18"/>
        <v>-10087.76</v>
      </c>
      <c r="O45" s="168">
        <f t="shared" si="18"/>
        <v>2477.4699999999993</v>
      </c>
      <c r="P45" s="167">
        <f t="shared" si="18"/>
        <v>0</v>
      </c>
      <c r="Q45" s="167">
        <f t="shared" si="18"/>
        <v>0</v>
      </c>
      <c r="R45" s="167">
        <f t="shared" si="18"/>
        <v>0</v>
      </c>
      <c r="S45" s="168">
        <f t="shared" si="18"/>
        <v>0</v>
      </c>
      <c r="T45" s="168">
        <f t="shared" si="18"/>
        <v>0</v>
      </c>
      <c r="U45" s="168">
        <f t="shared" si="18"/>
        <v>2477.4699999999993</v>
      </c>
      <c r="V45" s="7"/>
    </row>
    <row r="46" spans="1:23" ht="24" customHeight="1" x14ac:dyDescent="0.25">
      <c r="A46" s="169" t="s">
        <v>969</v>
      </c>
      <c r="B46" s="73" t="s">
        <v>873</v>
      </c>
      <c r="C46" s="117">
        <v>0</v>
      </c>
      <c r="D46" s="117"/>
      <c r="E46" s="170"/>
      <c r="F46" s="170"/>
      <c r="G46" s="171">
        <f>+C46+D46+E46-F46</f>
        <v>0</v>
      </c>
      <c r="H46" s="117"/>
      <c r="I46" s="117"/>
      <c r="J46" s="117"/>
      <c r="K46" s="117"/>
      <c r="L46" s="117"/>
      <c r="M46" s="117"/>
      <c r="N46" s="171">
        <f t="shared" si="1"/>
        <v>0</v>
      </c>
      <c r="O46" s="172">
        <f t="shared" si="8"/>
        <v>0</v>
      </c>
      <c r="P46" s="117"/>
      <c r="Q46" s="117"/>
      <c r="R46" s="117"/>
      <c r="S46" s="174">
        <f t="shared" ref="S46:S54" si="19">+Q46-R46</f>
        <v>0</v>
      </c>
      <c r="T46" s="174">
        <f t="shared" si="3"/>
        <v>0</v>
      </c>
      <c r="U46" s="174">
        <f t="shared" ref="U46:U54" si="20">+O46-T46</f>
        <v>0</v>
      </c>
      <c r="V46" s="7"/>
    </row>
    <row r="47" spans="1:23" ht="24" customHeight="1" x14ac:dyDescent="0.25">
      <c r="A47" s="169" t="s">
        <v>970</v>
      </c>
      <c r="B47" s="73" t="s">
        <v>874</v>
      </c>
      <c r="C47" s="117">
        <v>0</v>
      </c>
      <c r="D47" s="117"/>
      <c r="E47" s="170"/>
      <c r="F47" s="170"/>
      <c r="G47" s="171">
        <f>+C47+D47+E47-F47</f>
        <v>0</v>
      </c>
      <c r="H47" s="117"/>
      <c r="I47" s="117"/>
      <c r="J47" s="117"/>
      <c r="K47" s="117"/>
      <c r="L47" s="117"/>
      <c r="M47" s="117"/>
      <c r="N47" s="171">
        <f t="shared" si="1"/>
        <v>0</v>
      </c>
      <c r="O47" s="172">
        <f t="shared" si="8"/>
        <v>0</v>
      </c>
      <c r="P47" s="117"/>
      <c r="Q47" s="117"/>
      <c r="R47" s="117"/>
      <c r="S47" s="174">
        <f t="shared" si="19"/>
        <v>0</v>
      </c>
      <c r="T47" s="174">
        <f t="shared" si="3"/>
        <v>0</v>
      </c>
      <c r="U47" s="174">
        <f t="shared" si="20"/>
        <v>0</v>
      </c>
      <c r="V47" s="7"/>
      <c r="W47" s="1"/>
    </row>
    <row r="48" spans="1:23" ht="24" customHeight="1" x14ac:dyDescent="0.25">
      <c r="A48" s="169" t="s">
        <v>971</v>
      </c>
      <c r="B48" s="73" t="s">
        <v>875</v>
      </c>
      <c r="C48" s="117">
        <v>12565.23</v>
      </c>
      <c r="D48" s="117"/>
      <c r="E48" s="170"/>
      <c r="F48" s="170"/>
      <c r="G48" s="171">
        <f>+C48+D48+E48-F48</f>
        <v>12565.23</v>
      </c>
      <c r="H48" s="117"/>
      <c r="I48" s="117">
        <v>-10087.76</v>
      </c>
      <c r="J48" s="117"/>
      <c r="K48" s="117"/>
      <c r="L48" s="117"/>
      <c r="M48" s="117"/>
      <c r="N48" s="171">
        <f t="shared" si="1"/>
        <v>-10087.76</v>
      </c>
      <c r="O48" s="172">
        <f t="shared" si="8"/>
        <v>2477.4699999999993</v>
      </c>
      <c r="P48" s="117"/>
      <c r="Q48" s="117"/>
      <c r="R48" s="117"/>
      <c r="S48" s="174">
        <f t="shared" si="19"/>
        <v>0</v>
      </c>
      <c r="T48" s="174">
        <f t="shared" si="3"/>
        <v>0</v>
      </c>
      <c r="U48" s="174">
        <f t="shared" si="20"/>
        <v>2477.4699999999993</v>
      </c>
      <c r="V48" s="177" t="e">
        <f>SUMIF([1]BCPAC!$B$10:$B$8000,$A48,[1]BCPAC!$G$10:$G$8000)/1000</f>
        <v>#VALUE!</v>
      </c>
      <c r="W48" s="177" t="e">
        <f>U48-V48</f>
        <v>#VALUE!</v>
      </c>
    </row>
    <row r="49" spans="1:23" ht="24" customHeight="1" x14ac:dyDescent="0.25">
      <c r="A49" s="169" t="s">
        <v>972</v>
      </c>
      <c r="B49" s="73" t="s">
        <v>876</v>
      </c>
      <c r="C49" s="117">
        <v>0</v>
      </c>
      <c r="D49" s="117"/>
      <c r="E49" s="170"/>
      <c r="F49" s="170"/>
      <c r="G49" s="171">
        <v>0</v>
      </c>
      <c r="H49" s="117"/>
      <c r="I49" s="117"/>
      <c r="J49" s="117"/>
      <c r="K49" s="117"/>
      <c r="L49" s="117"/>
      <c r="M49" s="117"/>
      <c r="N49" s="171">
        <f t="shared" si="1"/>
        <v>0</v>
      </c>
      <c r="O49" s="172">
        <f>+G49-N49</f>
        <v>0</v>
      </c>
      <c r="P49" s="117"/>
      <c r="Q49" s="117"/>
      <c r="R49" s="117"/>
      <c r="S49" s="174">
        <f t="shared" si="19"/>
        <v>0</v>
      </c>
      <c r="T49" s="174">
        <f t="shared" si="3"/>
        <v>0</v>
      </c>
      <c r="U49" s="174">
        <f t="shared" si="20"/>
        <v>0</v>
      </c>
    </row>
    <row r="50" spans="1:23" ht="24" customHeight="1" x14ac:dyDescent="0.25">
      <c r="A50" s="165" t="s">
        <v>973</v>
      </c>
      <c r="B50" s="166" t="s">
        <v>134</v>
      </c>
      <c r="C50" s="167">
        <f>SUM(C51:C54)</f>
        <v>77580.960000000006</v>
      </c>
      <c r="D50" s="167">
        <f>SUM(D51:D54)</f>
        <v>0</v>
      </c>
      <c r="E50" s="168">
        <f t="shared" ref="E50:T50" si="21">SUM(E51:E54)</f>
        <v>0</v>
      </c>
      <c r="F50" s="168">
        <f t="shared" si="21"/>
        <v>0</v>
      </c>
      <c r="G50" s="168">
        <f t="shared" si="21"/>
        <v>77580.960000000006</v>
      </c>
      <c r="H50" s="167">
        <f t="shared" si="21"/>
        <v>0</v>
      </c>
      <c r="I50" s="167">
        <f t="shared" si="21"/>
        <v>0</v>
      </c>
      <c r="J50" s="167">
        <f t="shared" si="21"/>
        <v>0</v>
      </c>
      <c r="K50" s="167">
        <f t="shared" si="21"/>
        <v>0</v>
      </c>
      <c r="L50" s="167">
        <f t="shared" si="21"/>
        <v>0</v>
      </c>
      <c r="M50" s="167">
        <f t="shared" si="21"/>
        <v>0</v>
      </c>
      <c r="N50" s="168">
        <f t="shared" si="21"/>
        <v>0</v>
      </c>
      <c r="O50" s="168">
        <f t="shared" si="21"/>
        <v>77580.960000000006</v>
      </c>
      <c r="P50" s="167">
        <f t="shared" si="21"/>
        <v>0</v>
      </c>
      <c r="Q50" s="167">
        <f t="shared" si="21"/>
        <v>0</v>
      </c>
      <c r="R50" s="167">
        <f t="shared" si="21"/>
        <v>0</v>
      </c>
      <c r="S50" s="168">
        <f t="shared" si="21"/>
        <v>0</v>
      </c>
      <c r="T50" s="168">
        <f t="shared" si="21"/>
        <v>0</v>
      </c>
      <c r="U50" s="168">
        <f>SUM(U51:U54)</f>
        <v>77580.960000000006</v>
      </c>
    </row>
    <row r="51" spans="1:23" ht="24" customHeight="1" x14ac:dyDescent="0.25">
      <c r="A51" s="169" t="s">
        <v>974</v>
      </c>
      <c r="B51" s="73" t="s">
        <v>877</v>
      </c>
      <c r="C51" s="117">
        <v>0</v>
      </c>
      <c r="D51" s="117"/>
      <c r="E51" s="170"/>
      <c r="F51" s="170"/>
      <c r="G51" s="171">
        <f t="shared" si="4"/>
        <v>0</v>
      </c>
      <c r="H51" s="117">
        <v>0</v>
      </c>
      <c r="I51" s="117">
        <v>0</v>
      </c>
      <c r="J51" s="117"/>
      <c r="K51" s="117"/>
      <c r="L51" s="117"/>
      <c r="M51" s="117"/>
      <c r="N51" s="171">
        <f t="shared" si="1"/>
        <v>0</v>
      </c>
      <c r="O51" s="172">
        <f t="shared" si="8"/>
        <v>0</v>
      </c>
      <c r="P51" s="117"/>
      <c r="Q51" s="117"/>
      <c r="R51" s="117"/>
      <c r="S51" s="174">
        <f t="shared" si="19"/>
        <v>0</v>
      </c>
      <c r="T51" s="174">
        <f t="shared" si="3"/>
        <v>0</v>
      </c>
      <c r="U51" s="174">
        <f t="shared" si="20"/>
        <v>0</v>
      </c>
    </row>
    <row r="52" spans="1:23" ht="24" customHeight="1" x14ac:dyDescent="0.25">
      <c r="A52" s="169" t="s">
        <v>975</v>
      </c>
      <c r="B52" s="73" t="s">
        <v>878</v>
      </c>
      <c r="C52" s="117">
        <v>0</v>
      </c>
      <c r="D52" s="117"/>
      <c r="E52" s="170"/>
      <c r="F52" s="170"/>
      <c r="G52" s="171">
        <f t="shared" si="4"/>
        <v>0</v>
      </c>
      <c r="H52" s="117">
        <v>0</v>
      </c>
      <c r="I52" s="117">
        <v>0</v>
      </c>
      <c r="J52" s="117"/>
      <c r="K52" s="117"/>
      <c r="L52" s="117"/>
      <c r="M52" s="117"/>
      <c r="N52" s="171">
        <f t="shared" si="1"/>
        <v>0</v>
      </c>
      <c r="O52" s="172">
        <f t="shared" si="8"/>
        <v>0</v>
      </c>
      <c r="P52" s="117"/>
      <c r="Q52" s="117"/>
      <c r="R52" s="117"/>
      <c r="S52" s="174">
        <f t="shared" si="19"/>
        <v>0</v>
      </c>
      <c r="T52" s="174">
        <f t="shared" si="3"/>
        <v>0</v>
      </c>
      <c r="U52" s="174">
        <f t="shared" si="20"/>
        <v>0</v>
      </c>
    </row>
    <row r="53" spans="1:23" ht="24" customHeight="1" x14ac:dyDescent="0.25">
      <c r="A53" s="169" t="s">
        <v>976</v>
      </c>
      <c r="B53" s="73" t="s">
        <v>879</v>
      </c>
      <c r="C53" s="117">
        <v>0</v>
      </c>
      <c r="D53" s="117"/>
      <c r="E53" s="170"/>
      <c r="F53" s="170"/>
      <c r="G53" s="171">
        <f t="shared" si="4"/>
        <v>0</v>
      </c>
      <c r="H53" s="117">
        <v>0</v>
      </c>
      <c r="I53" s="117">
        <v>0</v>
      </c>
      <c r="J53" s="117"/>
      <c r="K53" s="117"/>
      <c r="L53" s="117"/>
      <c r="M53" s="117"/>
      <c r="N53" s="171">
        <f t="shared" si="1"/>
        <v>0</v>
      </c>
      <c r="O53" s="172">
        <f t="shared" si="8"/>
        <v>0</v>
      </c>
      <c r="P53" s="117"/>
      <c r="Q53" s="117"/>
      <c r="R53" s="117"/>
      <c r="S53" s="174">
        <f t="shared" si="19"/>
        <v>0</v>
      </c>
      <c r="T53" s="174">
        <f t="shared" si="3"/>
        <v>0</v>
      </c>
      <c r="U53" s="174">
        <f t="shared" si="20"/>
        <v>0</v>
      </c>
    </row>
    <row r="54" spans="1:23" ht="24" customHeight="1" x14ac:dyDescent="0.25">
      <c r="A54" s="169" t="s">
        <v>977</v>
      </c>
      <c r="B54" s="73" t="s">
        <v>872</v>
      </c>
      <c r="C54" s="117">
        <v>77580.960000000006</v>
      </c>
      <c r="D54" s="117"/>
      <c r="E54" s="170"/>
      <c r="F54" s="170"/>
      <c r="G54" s="171">
        <f t="shared" si="4"/>
        <v>77580.960000000006</v>
      </c>
      <c r="H54" s="117"/>
      <c r="I54" s="117">
        <v>0</v>
      </c>
      <c r="J54" s="117"/>
      <c r="K54" s="117"/>
      <c r="L54" s="117"/>
      <c r="M54" s="117"/>
      <c r="N54" s="171">
        <f t="shared" si="1"/>
        <v>0</v>
      </c>
      <c r="O54" s="172">
        <f t="shared" si="8"/>
        <v>77580.960000000006</v>
      </c>
      <c r="P54" s="117"/>
      <c r="Q54" s="117"/>
      <c r="R54" s="117"/>
      <c r="S54" s="174">
        <f t="shared" si="19"/>
        <v>0</v>
      </c>
      <c r="T54" s="174">
        <f t="shared" si="3"/>
        <v>0</v>
      </c>
      <c r="U54" s="174">
        <f t="shared" si="20"/>
        <v>77580.960000000006</v>
      </c>
    </row>
    <row r="55" spans="1:23" s="1" customFormat="1" ht="24" customHeight="1" x14ac:dyDescent="0.25">
      <c r="A55" s="178" t="s">
        <v>880</v>
      </c>
      <c r="B55" s="178"/>
      <c r="C55" s="179">
        <f>C11+C24+C30+C35+C39+C42+C45+C50</f>
        <v>164564648.75543001</v>
      </c>
      <c r="D55" s="179">
        <f t="shared" ref="D55:U55" si="22">D11+D24+D30+D35+D39+D42+D45+D50</f>
        <v>0</v>
      </c>
      <c r="E55" s="180">
        <f t="shared" si="22"/>
        <v>0</v>
      </c>
      <c r="F55" s="180">
        <f t="shared" si="22"/>
        <v>0</v>
      </c>
      <c r="G55" s="180">
        <f t="shared" si="22"/>
        <v>164564648.75543001</v>
      </c>
      <c r="H55" s="179">
        <f t="shared" si="22"/>
        <v>18933.644119999997</v>
      </c>
      <c r="I55" s="179">
        <f t="shared" si="22"/>
        <v>-10087.76</v>
      </c>
      <c r="J55" s="179">
        <f t="shared" si="22"/>
        <v>0</v>
      </c>
      <c r="K55" s="179">
        <f t="shared" si="22"/>
        <v>0</v>
      </c>
      <c r="L55" s="179">
        <f t="shared" si="22"/>
        <v>0</v>
      </c>
      <c r="M55" s="179">
        <f t="shared" si="22"/>
        <v>0</v>
      </c>
      <c r="N55" s="180">
        <f t="shared" si="22"/>
        <v>8845.884119999997</v>
      </c>
      <c r="O55" s="180">
        <f t="shared" si="22"/>
        <v>164573494.63955003</v>
      </c>
      <c r="P55" s="179">
        <f t="shared" si="22"/>
        <v>1553840.5031533446</v>
      </c>
      <c r="Q55" s="179">
        <f t="shared" si="22"/>
        <v>31152.704368266379</v>
      </c>
      <c r="R55" s="179">
        <f t="shared" si="22"/>
        <v>0</v>
      </c>
      <c r="S55" s="180">
        <f t="shared" si="22"/>
        <v>31152.704368266379</v>
      </c>
      <c r="T55" s="180">
        <f t="shared" si="22"/>
        <v>1584993.2075216109</v>
      </c>
      <c r="U55" s="180">
        <f t="shared" si="22"/>
        <v>162988501.43202841</v>
      </c>
      <c r="V55" s="8"/>
      <c r="W55" s="7"/>
    </row>
    <row r="56" spans="1:23" s="5" customFormat="1" ht="20.25" customHeight="1" x14ac:dyDescent="0.25">
      <c r="A56" s="160" t="s">
        <v>978</v>
      </c>
      <c r="B56" s="161" t="s">
        <v>881</v>
      </c>
      <c r="C56" s="162"/>
      <c r="D56" s="163"/>
      <c r="E56" s="164"/>
      <c r="F56" s="164"/>
      <c r="G56" s="164"/>
      <c r="H56" s="163"/>
      <c r="I56" s="163"/>
      <c r="J56" s="163"/>
      <c r="K56" s="163"/>
      <c r="L56" s="163"/>
      <c r="M56" s="163"/>
      <c r="N56" s="164"/>
      <c r="O56" s="164"/>
      <c r="P56" s="163"/>
      <c r="Q56" s="163"/>
      <c r="R56" s="163"/>
      <c r="S56" s="164"/>
      <c r="T56" s="164"/>
      <c r="U56" s="114"/>
      <c r="V56" s="4"/>
      <c r="W56" s="7"/>
    </row>
    <row r="57" spans="1:23" ht="24" customHeight="1" x14ac:dyDescent="0.25">
      <c r="A57" s="165" t="s">
        <v>979</v>
      </c>
      <c r="B57" s="166" t="s">
        <v>882</v>
      </c>
      <c r="C57" s="167">
        <f>SUM(C58:C69)</f>
        <v>0</v>
      </c>
      <c r="D57" s="167">
        <f t="shared" ref="D57:T57" si="23">SUM(D58:D69)</f>
        <v>0</v>
      </c>
      <c r="E57" s="168">
        <f t="shared" si="23"/>
        <v>0</v>
      </c>
      <c r="F57" s="168">
        <f t="shared" si="23"/>
        <v>0</v>
      </c>
      <c r="G57" s="168">
        <f t="shared" si="23"/>
        <v>0</v>
      </c>
      <c r="H57" s="167">
        <f t="shared" si="23"/>
        <v>0</v>
      </c>
      <c r="I57" s="167">
        <f t="shared" si="23"/>
        <v>0</v>
      </c>
      <c r="J57" s="167">
        <f t="shared" si="23"/>
        <v>0</v>
      </c>
      <c r="K57" s="167">
        <f t="shared" si="23"/>
        <v>0</v>
      </c>
      <c r="L57" s="167">
        <f t="shared" si="23"/>
        <v>0</v>
      </c>
      <c r="M57" s="167">
        <f t="shared" si="23"/>
        <v>0</v>
      </c>
      <c r="N57" s="168">
        <f t="shared" si="23"/>
        <v>0</v>
      </c>
      <c r="O57" s="168">
        <f t="shared" si="23"/>
        <v>0</v>
      </c>
      <c r="P57" s="167">
        <f t="shared" si="23"/>
        <v>0</v>
      </c>
      <c r="Q57" s="167">
        <f t="shared" si="23"/>
        <v>0</v>
      </c>
      <c r="R57" s="167">
        <f t="shared" si="23"/>
        <v>0</v>
      </c>
      <c r="S57" s="168">
        <f t="shared" si="23"/>
        <v>0</v>
      </c>
      <c r="T57" s="168">
        <f t="shared" si="23"/>
        <v>0</v>
      </c>
      <c r="U57" s="168">
        <f>SUM(U58:U69)</f>
        <v>0</v>
      </c>
    </row>
    <row r="58" spans="1:23" ht="24" customHeight="1" x14ac:dyDescent="0.25">
      <c r="A58" s="169" t="s">
        <v>980</v>
      </c>
      <c r="B58" s="73" t="s">
        <v>849</v>
      </c>
      <c r="C58" s="117"/>
      <c r="D58" s="117"/>
      <c r="E58" s="170"/>
      <c r="F58" s="170"/>
      <c r="G58" s="171">
        <f t="shared" ref="G58:G90" si="24">+C58+D58+E58-F58</f>
        <v>0</v>
      </c>
      <c r="H58" s="117"/>
      <c r="I58" s="117"/>
      <c r="J58" s="117"/>
      <c r="K58" s="117"/>
      <c r="L58" s="117"/>
      <c r="M58" s="117"/>
      <c r="N58" s="171"/>
      <c r="O58" s="172">
        <f t="shared" ref="O58:O90" si="25">+G58+N58</f>
        <v>0</v>
      </c>
      <c r="P58" s="117"/>
      <c r="Q58" s="117"/>
      <c r="R58" s="117"/>
      <c r="S58" s="174">
        <f t="shared" ref="S58:S77" si="26">+Q58-R58</f>
        <v>0</v>
      </c>
      <c r="T58" s="174">
        <f t="shared" ref="T58:T90" si="27">+P58+S58</f>
        <v>0</v>
      </c>
      <c r="U58" s="174">
        <f t="shared" ref="U58:U90" si="28">+O58+T58</f>
        <v>0</v>
      </c>
    </row>
    <row r="59" spans="1:23" ht="24" customHeight="1" x14ac:dyDescent="0.25">
      <c r="A59" s="169" t="s">
        <v>981</v>
      </c>
      <c r="B59" s="73" t="s">
        <v>850</v>
      </c>
      <c r="C59" s="117"/>
      <c r="D59" s="117"/>
      <c r="E59" s="170"/>
      <c r="F59" s="170"/>
      <c r="G59" s="171">
        <f t="shared" si="24"/>
        <v>0</v>
      </c>
      <c r="H59" s="117"/>
      <c r="I59" s="117"/>
      <c r="J59" s="117"/>
      <c r="K59" s="117"/>
      <c r="L59" s="117"/>
      <c r="M59" s="117"/>
      <c r="N59" s="171"/>
      <c r="O59" s="172">
        <f t="shared" si="25"/>
        <v>0</v>
      </c>
      <c r="P59" s="117"/>
      <c r="Q59" s="117"/>
      <c r="R59" s="117"/>
      <c r="S59" s="174">
        <f t="shared" si="26"/>
        <v>0</v>
      </c>
      <c r="T59" s="174">
        <f t="shared" si="27"/>
        <v>0</v>
      </c>
      <c r="U59" s="174">
        <f t="shared" si="28"/>
        <v>0</v>
      </c>
    </row>
    <row r="60" spans="1:23" ht="24" customHeight="1" x14ac:dyDescent="0.25">
      <c r="A60" s="169" t="s">
        <v>982</v>
      </c>
      <c r="B60" s="73" t="s">
        <v>851</v>
      </c>
      <c r="C60" s="117"/>
      <c r="D60" s="117"/>
      <c r="E60" s="170"/>
      <c r="F60" s="170"/>
      <c r="G60" s="171">
        <f t="shared" si="24"/>
        <v>0</v>
      </c>
      <c r="H60" s="117"/>
      <c r="I60" s="117"/>
      <c r="J60" s="117"/>
      <c r="K60" s="117"/>
      <c r="L60" s="117"/>
      <c r="M60" s="117"/>
      <c r="N60" s="171">
        <f>+M60-H60</f>
        <v>0</v>
      </c>
      <c r="O60" s="172">
        <f t="shared" si="25"/>
        <v>0</v>
      </c>
      <c r="P60" s="117"/>
      <c r="Q60" s="117"/>
      <c r="R60" s="117"/>
      <c r="S60" s="174">
        <f t="shared" si="26"/>
        <v>0</v>
      </c>
      <c r="T60" s="174">
        <f t="shared" si="27"/>
        <v>0</v>
      </c>
      <c r="U60" s="174">
        <f t="shared" si="28"/>
        <v>0</v>
      </c>
    </row>
    <row r="61" spans="1:23" ht="24" customHeight="1" x14ac:dyDescent="0.25">
      <c r="A61" s="169" t="s">
        <v>983</v>
      </c>
      <c r="B61" s="73" t="s">
        <v>852</v>
      </c>
      <c r="C61" s="117"/>
      <c r="D61" s="117"/>
      <c r="E61" s="170"/>
      <c r="F61" s="170"/>
      <c r="G61" s="171">
        <f t="shared" si="24"/>
        <v>0</v>
      </c>
      <c r="H61" s="117"/>
      <c r="I61" s="117"/>
      <c r="J61" s="117"/>
      <c r="K61" s="117"/>
      <c r="L61" s="117"/>
      <c r="M61" s="117"/>
      <c r="N61" s="171"/>
      <c r="O61" s="172">
        <f t="shared" si="25"/>
        <v>0</v>
      </c>
      <c r="P61" s="117"/>
      <c r="Q61" s="117"/>
      <c r="R61" s="117"/>
      <c r="S61" s="174">
        <f t="shared" si="26"/>
        <v>0</v>
      </c>
      <c r="T61" s="174">
        <f t="shared" si="27"/>
        <v>0</v>
      </c>
      <c r="U61" s="174">
        <f t="shared" si="28"/>
        <v>0</v>
      </c>
    </row>
    <row r="62" spans="1:23" ht="24" customHeight="1" x14ac:dyDescent="0.25">
      <c r="A62" s="169" t="s">
        <v>984</v>
      </c>
      <c r="B62" s="73" t="s">
        <v>853</v>
      </c>
      <c r="C62" s="117"/>
      <c r="D62" s="117"/>
      <c r="E62" s="170"/>
      <c r="F62" s="170"/>
      <c r="G62" s="171">
        <f t="shared" si="24"/>
        <v>0</v>
      </c>
      <c r="H62" s="117"/>
      <c r="I62" s="117"/>
      <c r="J62" s="117"/>
      <c r="K62" s="117"/>
      <c r="L62" s="117"/>
      <c r="M62" s="117"/>
      <c r="N62" s="171"/>
      <c r="O62" s="172">
        <f t="shared" si="25"/>
        <v>0</v>
      </c>
      <c r="P62" s="117"/>
      <c r="Q62" s="117"/>
      <c r="R62" s="117"/>
      <c r="S62" s="174">
        <f t="shared" si="26"/>
        <v>0</v>
      </c>
      <c r="T62" s="174">
        <f t="shared" si="27"/>
        <v>0</v>
      </c>
      <c r="U62" s="174">
        <f t="shared" si="28"/>
        <v>0</v>
      </c>
    </row>
    <row r="63" spans="1:23" ht="24" customHeight="1" x14ac:dyDescent="0.25">
      <c r="A63" s="169" t="s">
        <v>985</v>
      </c>
      <c r="B63" s="73" t="s">
        <v>854</v>
      </c>
      <c r="C63" s="117"/>
      <c r="D63" s="117"/>
      <c r="E63" s="170"/>
      <c r="F63" s="170"/>
      <c r="G63" s="171">
        <f t="shared" si="24"/>
        <v>0</v>
      </c>
      <c r="H63" s="117"/>
      <c r="I63" s="117"/>
      <c r="J63" s="117"/>
      <c r="K63" s="117"/>
      <c r="L63" s="117"/>
      <c r="M63" s="117"/>
      <c r="N63" s="171"/>
      <c r="O63" s="172">
        <f t="shared" si="25"/>
        <v>0</v>
      </c>
      <c r="P63" s="117"/>
      <c r="Q63" s="117"/>
      <c r="R63" s="117"/>
      <c r="S63" s="174">
        <f t="shared" si="26"/>
        <v>0</v>
      </c>
      <c r="T63" s="174">
        <f t="shared" si="27"/>
        <v>0</v>
      </c>
      <c r="U63" s="174">
        <f t="shared" si="28"/>
        <v>0</v>
      </c>
    </row>
    <row r="64" spans="1:23" ht="24" customHeight="1" x14ac:dyDescent="0.25">
      <c r="A64" s="169" t="s">
        <v>986</v>
      </c>
      <c r="B64" s="73" t="s">
        <v>855</v>
      </c>
      <c r="C64" s="117"/>
      <c r="D64" s="117"/>
      <c r="E64" s="170"/>
      <c r="F64" s="170"/>
      <c r="G64" s="171">
        <f t="shared" si="24"/>
        <v>0</v>
      </c>
      <c r="H64" s="117"/>
      <c r="I64" s="117"/>
      <c r="J64" s="117"/>
      <c r="K64" s="117"/>
      <c r="L64" s="117"/>
      <c r="M64" s="117"/>
      <c r="N64" s="171"/>
      <c r="O64" s="172">
        <f t="shared" si="25"/>
        <v>0</v>
      </c>
      <c r="P64" s="117"/>
      <c r="Q64" s="117"/>
      <c r="R64" s="117"/>
      <c r="S64" s="174">
        <f t="shared" si="26"/>
        <v>0</v>
      </c>
      <c r="T64" s="174">
        <f t="shared" si="27"/>
        <v>0</v>
      </c>
      <c r="U64" s="174">
        <f t="shared" si="28"/>
        <v>0</v>
      </c>
    </row>
    <row r="65" spans="1:22" ht="24" customHeight="1" x14ac:dyDescent="0.25">
      <c r="A65" s="169" t="s">
        <v>987</v>
      </c>
      <c r="B65" s="73" t="s">
        <v>856</v>
      </c>
      <c r="C65" s="117"/>
      <c r="D65" s="117"/>
      <c r="E65" s="170"/>
      <c r="F65" s="170"/>
      <c r="G65" s="171">
        <f t="shared" si="24"/>
        <v>0</v>
      </c>
      <c r="H65" s="117"/>
      <c r="I65" s="117"/>
      <c r="J65" s="117"/>
      <c r="K65" s="117"/>
      <c r="L65" s="117"/>
      <c r="M65" s="117"/>
      <c r="N65" s="171"/>
      <c r="O65" s="172">
        <f t="shared" si="25"/>
        <v>0</v>
      </c>
      <c r="P65" s="117"/>
      <c r="Q65" s="117"/>
      <c r="R65" s="117"/>
      <c r="S65" s="174">
        <f t="shared" si="26"/>
        <v>0</v>
      </c>
      <c r="T65" s="174">
        <f t="shared" si="27"/>
        <v>0</v>
      </c>
      <c r="U65" s="174">
        <f t="shared" si="28"/>
        <v>0</v>
      </c>
      <c r="V65" s="7"/>
    </row>
    <row r="66" spans="1:22" ht="24" customHeight="1" x14ac:dyDescent="0.25">
      <c r="A66" s="169" t="s">
        <v>988</v>
      </c>
      <c r="B66" s="73" t="s">
        <v>857</v>
      </c>
      <c r="C66" s="117"/>
      <c r="D66" s="117"/>
      <c r="E66" s="170"/>
      <c r="F66" s="170"/>
      <c r="G66" s="171">
        <f t="shared" si="24"/>
        <v>0</v>
      </c>
      <c r="H66" s="117"/>
      <c r="I66" s="117"/>
      <c r="J66" s="117"/>
      <c r="K66" s="117"/>
      <c r="L66" s="117"/>
      <c r="M66" s="117"/>
      <c r="N66" s="171"/>
      <c r="O66" s="172">
        <f t="shared" si="25"/>
        <v>0</v>
      </c>
      <c r="P66" s="117"/>
      <c r="Q66" s="117"/>
      <c r="R66" s="117"/>
      <c r="S66" s="174">
        <f t="shared" si="26"/>
        <v>0</v>
      </c>
      <c r="T66" s="174">
        <f t="shared" si="27"/>
        <v>0</v>
      </c>
      <c r="U66" s="174">
        <f t="shared" si="28"/>
        <v>0</v>
      </c>
      <c r="V66" s="7"/>
    </row>
    <row r="67" spans="1:22" ht="24" customHeight="1" x14ac:dyDescent="0.25">
      <c r="A67" s="169" t="s">
        <v>989</v>
      </c>
      <c r="B67" s="73" t="s">
        <v>858</v>
      </c>
      <c r="C67" s="117"/>
      <c r="D67" s="117"/>
      <c r="E67" s="170"/>
      <c r="F67" s="170"/>
      <c r="G67" s="171">
        <f t="shared" si="24"/>
        <v>0</v>
      </c>
      <c r="H67" s="117"/>
      <c r="I67" s="117"/>
      <c r="J67" s="117"/>
      <c r="K67" s="117"/>
      <c r="L67" s="117"/>
      <c r="M67" s="117"/>
      <c r="N67" s="171"/>
      <c r="O67" s="172">
        <f t="shared" si="25"/>
        <v>0</v>
      </c>
      <c r="P67" s="117"/>
      <c r="Q67" s="117"/>
      <c r="R67" s="117"/>
      <c r="S67" s="174">
        <f t="shared" si="26"/>
        <v>0</v>
      </c>
      <c r="T67" s="174">
        <f t="shared" si="27"/>
        <v>0</v>
      </c>
      <c r="U67" s="174">
        <f t="shared" si="28"/>
        <v>0</v>
      </c>
      <c r="V67" s="7"/>
    </row>
    <row r="68" spans="1:22" ht="24" customHeight="1" x14ac:dyDescent="0.25">
      <c r="A68" s="169" t="s">
        <v>990</v>
      </c>
      <c r="B68" s="73" t="s">
        <v>859</v>
      </c>
      <c r="C68" s="117"/>
      <c r="D68" s="117"/>
      <c r="E68" s="170"/>
      <c r="F68" s="170"/>
      <c r="G68" s="171">
        <f t="shared" si="24"/>
        <v>0</v>
      </c>
      <c r="H68" s="117"/>
      <c r="I68" s="117"/>
      <c r="J68" s="117"/>
      <c r="K68" s="117"/>
      <c r="L68" s="117"/>
      <c r="M68" s="117"/>
      <c r="N68" s="171"/>
      <c r="O68" s="172">
        <f t="shared" si="25"/>
        <v>0</v>
      </c>
      <c r="P68" s="117"/>
      <c r="Q68" s="117"/>
      <c r="R68" s="117"/>
      <c r="S68" s="174">
        <f t="shared" si="26"/>
        <v>0</v>
      </c>
      <c r="T68" s="174">
        <f t="shared" si="27"/>
        <v>0</v>
      </c>
      <c r="U68" s="174">
        <f t="shared" si="28"/>
        <v>0</v>
      </c>
      <c r="V68" s="7"/>
    </row>
    <row r="69" spans="1:22" ht="24" customHeight="1" x14ac:dyDescent="0.25">
      <c r="A69" s="169" t="s">
        <v>991</v>
      </c>
      <c r="B69" s="73" t="s">
        <v>860</v>
      </c>
      <c r="C69" s="117"/>
      <c r="D69" s="117"/>
      <c r="E69" s="170"/>
      <c r="F69" s="170"/>
      <c r="G69" s="171">
        <f t="shared" si="24"/>
        <v>0</v>
      </c>
      <c r="H69" s="117"/>
      <c r="I69" s="117"/>
      <c r="J69" s="117"/>
      <c r="K69" s="117"/>
      <c r="L69" s="117"/>
      <c r="M69" s="117"/>
      <c r="N69" s="171"/>
      <c r="O69" s="172">
        <f t="shared" si="25"/>
        <v>0</v>
      </c>
      <c r="P69" s="117"/>
      <c r="Q69" s="117"/>
      <c r="R69" s="117"/>
      <c r="S69" s="174">
        <f t="shared" si="26"/>
        <v>0</v>
      </c>
      <c r="T69" s="174">
        <f t="shared" si="27"/>
        <v>0</v>
      </c>
      <c r="U69" s="174">
        <f t="shared" si="28"/>
        <v>0</v>
      </c>
      <c r="V69" s="7"/>
    </row>
    <row r="70" spans="1:22" ht="24" customHeight="1" x14ac:dyDescent="0.25">
      <c r="A70" s="165" t="s">
        <v>992</v>
      </c>
      <c r="B70" s="166" t="s">
        <v>861</v>
      </c>
      <c r="C70" s="167">
        <f>SUM(C71:C72)</f>
        <v>0</v>
      </c>
      <c r="D70" s="167">
        <f t="shared" ref="D70:T70" si="29">SUM(D71:D72)</f>
        <v>0</v>
      </c>
      <c r="E70" s="168">
        <f t="shared" si="29"/>
        <v>0</v>
      </c>
      <c r="F70" s="168">
        <f t="shared" si="29"/>
        <v>0</v>
      </c>
      <c r="G70" s="168">
        <f t="shared" si="29"/>
        <v>0</v>
      </c>
      <c r="H70" s="167">
        <f t="shared" si="29"/>
        <v>0</v>
      </c>
      <c r="I70" s="167">
        <f t="shared" si="29"/>
        <v>0</v>
      </c>
      <c r="J70" s="167">
        <f t="shared" si="29"/>
        <v>0</v>
      </c>
      <c r="K70" s="167">
        <f t="shared" si="29"/>
        <v>0</v>
      </c>
      <c r="L70" s="167">
        <f t="shared" si="29"/>
        <v>0</v>
      </c>
      <c r="M70" s="167">
        <f t="shared" si="29"/>
        <v>0</v>
      </c>
      <c r="N70" s="168">
        <f t="shared" si="29"/>
        <v>0</v>
      </c>
      <c r="O70" s="168">
        <f t="shared" si="29"/>
        <v>0</v>
      </c>
      <c r="P70" s="167">
        <f t="shared" si="29"/>
        <v>0</v>
      </c>
      <c r="Q70" s="167">
        <f t="shared" si="29"/>
        <v>0</v>
      </c>
      <c r="R70" s="167">
        <f t="shared" si="29"/>
        <v>0</v>
      </c>
      <c r="S70" s="168">
        <f t="shared" si="29"/>
        <v>0</v>
      </c>
      <c r="T70" s="168">
        <f t="shared" si="29"/>
        <v>0</v>
      </c>
      <c r="U70" s="168">
        <f>SUM(U71:U72)</f>
        <v>0</v>
      </c>
      <c r="V70" s="7"/>
    </row>
    <row r="71" spans="1:22" ht="24" customHeight="1" x14ac:dyDescent="0.25">
      <c r="A71" s="169" t="s">
        <v>993</v>
      </c>
      <c r="B71" s="73" t="s">
        <v>862</v>
      </c>
      <c r="C71" s="117"/>
      <c r="D71" s="117"/>
      <c r="E71" s="170"/>
      <c r="F71" s="170"/>
      <c r="G71" s="171">
        <f t="shared" si="24"/>
        <v>0</v>
      </c>
      <c r="H71" s="117"/>
      <c r="I71" s="117"/>
      <c r="J71" s="117"/>
      <c r="K71" s="117"/>
      <c r="L71" s="117"/>
      <c r="M71" s="117"/>
      <c r="N71" s="171"/>
      <c r="O71" s="172">
        <f t="shared" si="25"/>
        <v>0</v>
      </c>
      <c r="P71" s="117"/>
      <c r="Q71" s="117"/>
      <c r="R71" s="117"/>
      <c r="S71" s="174">
        <f t="shared" si="26"/>
        <v>0</v>
      </c>
      <c r="T71" s="174">
        <f t="shared" si="27"/>
        <v>0</v>
      </c>
      <c r="U71" s="174">
        <f t="shared" si="28"/>
        <v>0</v>
      </c>
      <c r="V71" s="7"/>
    </row>
    <row r="72" spans="1:22" ht="24" customHeight="1" x14ac:dyDescent="0.25">
      <c r="A72" s="169" t="s">
        <v>994</v>
      </c>
      <c r="B72" s="73" t="s">
        <v>863</v>
      </c>
      <c r="C72" s="117"/>
      <c r="D72" s="117"/>
      <c r="E72" s="170"/>
      <c r="F72" s="170"/>
      <c r="G72" s="171">
        <f t="shared" si="24"/>
        <v>0</v>
      </c>
      <c r="H72" s="117"/>
      <c r="I72" s="117"/>
      <c r="J72" s="117"/>
      <c r="K72" s="117"/>
      <c r="L72" s="117"/>
      <c r="M72" s="117"/>
      <c r="N72" s="171"/>
      <c r="O72" s="172">
        <f t="shared" si="25"/>
        <v>0</v>
      </c>
      <c r="P72" s="117"/>
      <c r="Q72" s="117"/>
      <c r="R72" s="117"/>
      <c r="S72" s="174">
        <f t="shared" si="26"/>
        <v>0</v>
      </c>
      <c r="T72" s="174">
        <f t="shared" si="27"/>
        <v>0</v>
      </c>
      <c r="U72" s="174">
        <f t="shared" si="28"/>
        <v>0</v>
      </c>
      <c r="V72" s="7"/>
    </row>
    <row r="73" spans="1:22" ht="24" customHeight="1" x14ac:dyDescent="0.25">
      <c r="A73" s="165" t="s">
        <v>995</v>
      </c>
      <c r="B73" s="166" t="s">
        <v>878</v>
      </c>
      <c r="C73" s="167">
        <f>SUM(C74:C77)</f>
        <v>0</v>
      </c>
      <c r="D73" s="167">
        <f t="shared" ref="D73:T73" si="30">SUM(D74:D77)</f>
        <v>0</v>
      </c>
      <c r="E73" s="168">
        <f t="shared" si="30"/>
        <v>0</v>
      </c>
      <c r="F73" s="168">
        <f t="shared" si="30"/>
        <v>0</v>
      </c>
      <c r="G73" s="168">
        <f t="shared" si="30"/>
        <v>0</v>
      </c>
      <c r="H73" s="167">
        <f t="shared" si="30"/>
        <v>0</v>
      </c>
      <c r="I73" s="167">
        <f t="shared" si="30"/>
        <v>0</v>
      </c>
      <c r="J73" s="167">
        <f t="shared" si="30"/>
        <v>0</v>
      </c>
      <c r="K73" s="167">
        <f t="shared" si="30"/>
        <v>0</v>
      </c>
      <c r="L73" s="167">
        <f t="shared" si="30"/>
        <v>0</v>
      </c>
      <c r="M73" s="167">
        <f t="shared" si="30"/>
        <v>0</v>
      </c>
      <c r="N73" s="168">
        <f t="shared" si="30"/>
        <v>0</v>
      </c>
      <c r="O73" s="168">
        <f t="shared" si="30"/>
        <v>0</v>
      </c>
      <c r="P73" s="167">
        <f t="shared" si="30"/>
        <v>0</v>
      </c>
      <c r="Q73" s="167">
        <f t="shared" si="30"/>
        <v>0</v>
      </c>
      <c r="R73" s="167">
        <f t="shared" si="30"/>
        <v>0</v>
      </c>
      <c r="S73" s="168">
        <f t="shared" si="30"/>
        <v>0</v>
      </c>
      <c r="T73" s="168">
        <f t="shared" si="30"/>
        <v>0</v>
      </c>
      <c r="U73" s="168">
        <f>SUM(U74:U77)</f>
        <v>0</v>
      </c>
      <c r="V73" s="7"/>
    </row>
    <row r="74" spans="1:22" ht="24" customHeight="1" x14ac:dyDescent="0.25">
      <c r="A74" s="169" t="s">
        <v>996</v>
      </c>
      <c r="B74" s="73" t="s">
        <v>954</v>
      </c>
      <c r="C74" s="117"/>
      <c r="D74" s="117"/>
      <c r="E74" s="170"/>
      <c r="F74" s="170"/>
      <c r="G74" s="171">
        <f t="shared" si="24"/>
        <v>0</v>
      </c>
      <c r="H74" s="117"/>
      <c r="I74" s="117"/>
      <c r="J74" s="117"/>
      <c r="K74" s="117"/>
      <c r="L74" s="117"/>
      <c r="M74" s="117"/>
      <c r="N74" s="171"/>
      <c r="O74" s="172">
        <f t="shared" si="25"/>
        <v>0</v>
      </c>
      <c r="P74" s="117"/>
      <c r="Q74" s="117"/>
      <c r="R74" s="117"/>
      <c r="S74" s="174">
        <f t="shared" si="26"/>
        <v>0</v>
      </c>
      <c r="T74" s="174">
        <f t="shared" si="27"/>
        <v>0</v>
      </c>
      <c r="U74" s="174">
        <f t="shared" si="28"/>
        <v>0</v>
      </c>
      <c r="V74" s="7"/>
    </row>
    <row r="75" spans="1:22" ht="24" customHeight="1" x14ac:dyDescent="0.25">
      <c r="A75" s="169" t="s">
        <v>997</v>
      </c>
      <c r="B75" s="73" t="s">
        <v>864</v>
      </c>
      <c r="C75" s="117"/>
      <c r="D75" s="117"/>
      <c r="E75" s="170"/>
      <c r="F75" s="170"/>
      <c r="G75" s="171">
        <f t="shared" si="24"/>
        <v>0</v>
      </c>
      <c r="H75" s="117"/>
      <c r="I75" s="117"/>
      <c r="J75" s="117"/>
      <c r="K75" s="117"/>
      <c r="L75" s="117"/>
      <c r="M75" s="117"/>
      <c r="N75" s="171"/>
      <c r="O75" s="172">
        <f t="shared" si="25"/>
        <v>0</v>
      </c>
      <c r="P75" s="117"/>
      <c r="Q75" s="117"/>
      <c r="R75" s="117"/>
      <c r="S75" s="174">
        <f t="shared" si="26"/>
        <v>0</v>
      </c>
      <c r="T75" s="174">
        <f t="shared" si="27"/>
        <v>0</v>
      </c>
      <c r="U75" s="174">
        <f t="shared" si="28"/>
        <v>0</v>
      </c>
      <c r="V75" s="7"/>
    </row>
    <row r="76" spans="1:22" ht="24" customHeight="1" x14ac:dyDescent="0.25">
      <c r="A76" s="169" t="s">
        <v>998</v>
      </c>
      <c r="B76" s="73" t="s">
        <v>865</v>
      </c>
      <c r="C76" s="117"/>
      <c r="D76" s="117"/>
      <c r="E76" s="170"/>
      <c r="F76" s="170"/>
      <c r="G76" s="171">
        <f t="shared" si="24"/>
        <v>0</v>
      </c>
      <c r="H76" s="117"/>
      <c r="I76" s="117"/>
      <c r="J76" s="117"/>
      <c r="K76" s="117"/>
      <c r="L76" s="117"/>
      <c r="M76" s="117"/>
      <c r="N76" s="171"/>
      <c r="O76" s="172">
        <f t="shared" si="25"/>
        <v>0</v>
      </c>
      <c r="P76" s="117"/>
      <c r="Q76" s="117"/>
      <c r="R76" s="117"/>
      <c r="S76" s="174">
        <f t="shared" si="26"/>
        <v>0</v>
      </c>
      <c r="T76" s="174">
        <f t="shared" si="27"/>
        <v>0</v>
      </c>
      <c r="U76" s="174">
        <f t="shared" si="28"/>
        <v>0</v>
      </c>
      <c r="V76" s="7"/>
    </row>
    <row r="77" spans="1:22" ht="24" customHeight="1" x14ac:dyDescent="0.25">
      <c r="A77" s="169" t="s">
        <v>999</v>
      </c>
      <c r="B77" s="73" t="s">
        <v>866</v>
      </c>
      <c r="C77" s="117"/>
      <c r="D77" s="117"/>
      <c r="E77" s="170"/>
      <c r="F77" s="170"/>
      <c r="G77" s="171">
        <f t="shared" si="24"/>
        <v>0</v>
      </c>
      <c r="H77" s="117"/>
      <c r="I77" s="117"/>
      <c r="J77" s="117"/>
      <c r="K77" s="117"/>
      <c r="L77" s="117"/>
      <c r="M77" s="117"/>
      <c r="N77" s="171"/>
      <c r="O77" s="172">
        <f t="shared" si="25"/>
        <v>0</v>
      </c>
      <c r="P77" s="117"/>
      <c r="Q77" s="117"/>
      <c r="R77" s="117"/>
      <c r="S77" s="174">
        <f t="shared" si="26"/>
        <v>0</v>
      </c>
      <c r="T77" s="174">
        <f t="shared" si="27"/>
        <v>0</v>
      </c>
      <c r="U77" s="174">
        <f t="shared" si="28"/>
        <v>0</v>
      </c>
      <c r="V77" s="7"/>
    </row>
    <row r="78" spans="1:22" ht="24" customHeight="1" x14ac:dyDescent="0.25">
      <c r="A78" s="165" t="s">
        <v>1000</v>
      </c>
      <c r="B78" s="166" t="s">
        <v>883</v>
      </c>
      <c r="C78" s="167">
        <f>SUM(C79:C80)</f>
        <v>0</v>
      </c>
      <c r="D78" s="167">
        <f t="shared" ref="D78:U78" si="31">SUM(D79:D80)</f>
        <v>0</v>
      </c>
      <c r="E78" s="168">
        <f t="shared" si="31"/>
        <v>0</v>
      </c>
      <c r="F78" s="168">
        <f t="shared" si="31"/>
        <v>0</v>
      </c>
      <c r="G78" s="168">
        <f t="shared" si="31"/>
        <v>0</v>
      </c>
      <c r="H78" s="167">
        <f t="shared" si="31"/>
        <v>0</v>
      </c>
      <c r="I78" s="167">
        <f t="shared" si="31"/>
        <v>0</v>
      </c>
      <c r="J78" s="167">
        <f t="shared" si="31"/>
        <v>0</v>
      </c>
      <c r="K78" s="167">
        <f t="shared" si="31"/>
        <v>0</v>
      </c>
      <c r="L78" s="167">
        <f t="shared" si="31"/>
        <v>0</v>
      </c>
      <c r="M78" s="167">
        <f t="shared" si="31"/>
        <v>0</v>
      </c>
      <c r="N78" s="168">
        <f t="shared" si="31"/>
        <v>0</v>
      </c>
      <c r="O78" s="168">
        <f t="shared" si="31"/>
        <v>0</v>
      </c>
      <c r="P78" s="167">
        <f t="shared" si="31"/>
        <v>0</v>
      </c>
      <c r="Q78" s="167">
        <f t="shared" si="31"/>
        <v>0</v>
      </c>
      <c r="R78" s="167">
        <f t="shared" si="31"/>
        <v>0</v>
      </c>
      <c r="S78" s="168">
        <f t="shared" si="31"/>
        <v>0</v>
      </c>
      <c r="T78" s="168">
        <f t="shared" si="31"/>
        <v>0</v>
      </c>
      <c r="U78" s="168">
        <f t="shared" si="31"/>
        <v>0</v>
      </c>
      <c r="V78" s="7"/>
    </row>
    <row r="79" spans="1:22" ht="24" customHeight="1" x14ac:dyDescent="0.25">
      <c r="A79" s="169" t="s">
        <v>1001</v>
      </c>
      <c r="B79" s="73" t="s">
        <v>870</v>
      </c>
      <c r="C79" s="117"/>
      <c r="D79" s="117"/>
      <c r="E79" s="170"/>
      <c r="F79" s="170"/>
      <c r="G79" s="171">
        <f t="shared" si="24"/>
        <v>0</v>
      </c>
      <c r="H79" s="117"/>
      <c r="I79" s="117"/>
      <c r="J79" s="117"/>
      <c r="K79" s="117"/>
      <c r="L79" s="117"/>
      <c r="M79" s="117"/>
      <c r="N79" s="171"/>
      <c r="O79" s="172">
        <f t="shared" si="25"/>
        <v>0</v>
      </c>
      <c r="P79" s="117"/>
      <c r="Q79" s="117"/>
      <c r="R79" s="117"/>
      <c r="S79" s="174">
        <f t="shared" ref="S79:S80" si="32">+P79+Q79-R79</f>
        <v>0</v>
      </c>
      <c r="T79" s="174">
        <f t="shared" si="27"/>
        <v>0</v>
      </c>
      <c r="U79" s="174">
        <f t="shared" si="28"/>
        <v>0</v>
      </c>
      <c r="V79" s="7"/>
    </row>
    <row r="80" spans="1:22" ht="24" customHeight="1" x14ac:dyDescent="0.25">
      <c r="A80" s="169" t="s">
        <v>1002</v>
      </c>
      <c r="B80" s="73" t="s">
        <v>871</v>
      </c>
      <c r="C80" s="117"/>
      <c r="D80" s="117"/>
      <c r="E80" s="170"/>
      <c r="F80" s="170"/>
      <c r="G80" s="171">
        <f t="shared" si="24"/>
        <v>0</v>
      </c>
      <c r="H80" s="117"/>
      <c r="I80" s="117"/>
      <c r="J80" s="117"/>
      <c r="K80" s="117"/>
      <c r="L80" s="117"/>
      <c r="M80" s="117"/>
      <c r="N80" s="171"/>
      <c r="O80" s="172">
        <f t="shared" si="25"/>
        <v>0</v>
      </c>
      <c r="P80" s="117"/>
      <c r="Q80" s="117"/>
      <c r="R80" s="117"/>
      <c r="S80" s="174">
        <f t="shared" si="32"/>
        <v>0</v>
      </c>
      <c r="T80" s="174">
        <f t="shared" si="27"/>
        <v>0</v>
      </c>
      <c r="U80" s="174">
        <f t="shared" si="28"/>
        <v>0</v>
      </c>
      <c r="V80" s="7"/>
    </row>
    <row r="81" spans="1:23" ht="24" customHeight="1" x14ac:dyDescent="0.25">
      <c r="A81" s="165" t="s">
        <v>1003</v>
      </c>
      <c r="B81" s="166" t="s">
        <v>872</v>
      </c>
      <c r="C81" s="167">
        <f>SUM(C82:C85)</f>
        <v>0</v>
      </c>
      <c r="D81" s="167">
        <f t="shared" ref="D81:U81" si="33">SUM(D82:D85)</f>
        <v>0</v>
      </c>
      <c r="E81" s="168">
        <f t="shared" si="33"/>
        <v>0</v>
      </c>
      <c r="F81" s="168">
        <f t="shared" si="33"/>
        <v>0</v>
      </c>
      <c r="G81" s="168">
        <f t="shared" si="33"/>
        <v>0</v>
      </c>
      <c r="H81" s="167">
        <f t="shared" si="33"/>
        <v>0</v>
      </c>
      <c r="I81" s="167">
        <f t="shared" si="33"/>
        <v>0</v>
      </c>
      <c r="J81" s="167">
        <f t="shared" si="33"/>
        <v>0</v>
      </c>
      <c r="K81" s="167">
        <f t="shared" si="33"/>
        <v>0</v>
      </c>
      <c r="L81" s="167">
        <f t="shared" si="33"/>
        <v>0</v>
      </c>
      <c r="M81" s="167">
        <f t="shared" si="33"/>
        <v>0</v>
      </c>
      <c r="N81" s="168">
        <f t="shared" si="33"/>
        <v>0</v>
      </c>
      <c r="O81" s="168">
        <f t="shared" si="33"/>
        <v>0</v>
      </c>
      <c r="P81" s="167">
        <f t="shared" si="33"/>
        <v>0</v>
      </c>
      <c r="Q81" s="167">
        <f t="shared" si="33"/>
        <v>0</v>
      </c>
      <c r="R81" s="167">
        <f t="shared" si="33"/>
        <v>0</v>
      </c>
      <c r="S81" s="168">
        <f t="shared" si="33"/>
        <v>0</v>
      </c>
      <c r="T81" s="168">
        <f t="shared" si="33"/>
        <v>0</v>
      </c>
      <c r="U81" s="168">
        <f t="shared" si="33"/>
        <v>0</v>
      </c>
    </row>
    <row r="82" spans="1:23" ht="24" customHeight="1" x14ac:dyDescent="0.25">
      <c r="A82" s="169" t="s">
        <v>1004</v>
      </c>
      <c r="B82" s="73" t="s">
        <v>873</v>
      </c>
      <c r="C82" s="117"/>
      <c r="D82" s="117"/>
      <c r="E82" s="170"/>
      <c r="F82" s="170"/>
      <c r="G82" s="171">
        <f t="shared" si="24"/>
        <v>0</v>
      </c>
      <c r="H82" s="117"/>
      <c r="I82" s="117"/>
      <c r="J82" s="117"/>
      <c r="K82" s="117"/>
      <c r="L82" s="117"/>
      <c r="M82" s="117"/>
      <c r="N82" s="171"/>
      <c r="O82" s="172">
        <f t="shared" si="25"/>
        <v>0</v>
      </c>
      <c r="P82" s="117"/>
      <c r="Q82" s="117"/>
      <c r="R82" s="117"/>
      <c r="S82" s="174">
        <f t="shared" ref="S82:S90" si="34">+Q82-R82</f>
        <v>0</v>
      </c>
      <c r="T82" s="174">
        <f t="shared" si="27"/>
        <v>0</v>
      </c>
      <c r="U82" s="174">
        <f t="shared" si="28"/>
        <v>0</v>
      </c>
    </row>
    <row r="83" spans="1:23" ht="24" customHeight="1" x14ac:dyDescent="0.25">
      <c r="A83" s="169" t="s">
        <v>1005</v>
      </c>
      <c r="B83" s="73" t="s">
        <v>874</v>
      </c>
      <c r="C83" s="117"/>
      <c r="D83" s="117"/>
      <c r="E83" s="170"/>
      <c r="F83" s="170"/>
      <c r="G83" s="171">
        <f t="shared" si="24"/>
        <v>0</v>
      </c>
      <c r="H83" s="117"/>
      <c r="I83" s="117"/>
      <c r="J83" s="117"/>
      <c r="K83" s="117"/>
      <c r="L83" s="117"/>
      <c r="M83" s="117"/>
      <c r="N83" s="171"/>
      <c r="O83" s="172">
        <f t="shared" si="25"/>
        <v>0</v>
      </c>
      <c r="P83" s="117"/>
      <c r="Q83" s="117"/>
      <c r="R83" s="117"/>
      <c r="S83" s="174">
        <f t="shared" si="34"/>
        <v>0</v>
      </c>
      <c r="T83" s="174">
        <f t="shared" si="27"/>
        <v>0</v>
      </c>
      <c r="U83" s="174">
        <f t="shared" si="28"/>
        <v>0</v>
      </c>
      <c r="W83" s="1"/>
    </row>
    <row r="84" spans="1:23" ht="24" customHeight="1" x14ac:dyDescent="0.25">
      <c r="A84" s="169" t="s">
        <v>1006</v>
      </c>
      <c r="B84" s="73" t="s">
        <v>875</v>
      </c>
      <c r="C84" s="117"/>
      <c r="D84" s="117"/>
      <c r="E84" s="170"/>
      <c r="F84" s="170"/>
      <c r="G84" s="171">
        <f t="shared" si="24"/>
        <v>0</v>
      </c>
      <c r="H84" s="117"/>
      <c r="I84" s="117"/>
      <c r="J84" s="117"/>
      <c r="K84" s="117"/>
      <c r="L84" s="117"/>
      <c r="M84" s="117"/>
      <c r="N84" s="171"/>
      <c r="O84" s="172">
        <f t="shared" si="25"/>
        <v>0</v>
      </c>
      <c r="P84" s="117"/>
      <c r="Q84" s="117"/>
      <c r="R84" s="117"/>
      <c r="S84" s="174">
        <f t="shared" si="34"/>
        <v>0</v>
      </c>
      <c r="T84" s="174">
        <f t="shared" si="27"/>
        <v>0</v>
      </c>
      <c r="U84" s="174">
        <f t="shared" si="28"/>
        <v>0</v>
      </c>
    </row>
    <row r="85" spans="1:23" ht="24" customHeight="1" x14ac:dyDescent="0.25">
      <c r="A85" s="169" t="s">
        <v>1007</v>
      </c>
      <c r="B85" s="73" t="s">
        <v>876</v>
      </c>
      <c r="C85" s="117"/>
      <c r="D85" s="117"/>
      <c r="E85" s="170"/>
      <c r="F85" s="170"/>
      <c r="G85" s="171">
        <f t="shared" si="24"/>
        <v>0</v>
      </c>
      <c r="H85" s="117"/>
      <c r="I85" s="117"/>
      <c r="J85" s="117"/>
      <c r="K85" s="117"/>
      <c r="L85" s="117"/>
      <c r="M85" s="117"/>
      <c r="N85" s="171"/>
      <c r="O85" s="172">
        <f t="shared" si="25"/>
        <v>0</v>
      </c>
      <c r="P85" s="117"/>
      <c r="Q85" s="117"/>
      <c r="R85" s="117"/>
      <c r="S85" s="174">
        <f t="shared" si="34"/>
        <v>0</v>
      </c>
      <c r="T85" s="174">
        <f t="shared" si="27"/>
        <v>0</v>
      </c>
      <c r="U85" s="174">
        <f t="shared" si="28"/>
        <v>0</v>
      </c>
      <c r="W85" s="1"/>
    </row>
    <row r="86" spans="1:23" ht="24" customHeight="1" x14ac:dyDescent="0.25">
      <c r="A86" s="165" t="s">
        <v>1008</v>
      </c>
      <c r="B86" s="166" t="s">
        <v>149</v>
      </c>
      <c r="C86" s="167">
        <f>SUM(C87:C90)</f>
        <v>0</v>
      </c>
      <c r="D86" s="167">
        <f t="shared" ref="D86:T86" si="35">SUM(D87:D90)</f>
        <v>0</v>
      </c>
      <c r="E86" s="168">
        <f t="shared" si="35"/>
        <v>0</v>
      </c>
      <c r="F86" s="168">
        <f t="shared" si="35"/>
        <v>0</v>
      </c>
      <c r="G86" s="168">
        <f t="shared" si="35"/>
        <v>0</v>
      </c>
      <c r="H86" s="167">
        <f t="shared" si="35"/>
        <v>0</v>
      </c>
      <c r="I86" s="167">
        <f t="shared" si="35"/>
        <v>0</v>
      </c>
      <c r="J86" s="167">
        <f t="shared" si="35"/>
        <v>0</v>
      </c>
      <c r="K86" s="167">
        <f t="shared" si="35"/>
        <v>0</v>
      </c>
      <c r="L86" s="167">
        <f t="shared" si="35"/>
        <v>0</v>
      </c>
      <c r="M86" s="167">
        <f t="shared" si="35"/>
        <v>0</v>
      </c>
      <c r="N86" s="168">
        <f t="shared" si="35"/>
        <v>0</v>
      </c>
      <c r="O86" s="168">
        <f t="shared" si="35"/>
        <v>0</v>
      </c>
      <c r="P86" s="167">
        <f t="shared" si="35"/>
        <v>0</v>
      </c>
      <c r="Q86" s="167">
        <f t="shared" si="35"/>
        <v>0</v>
      </c>
      <c r="R86" s="167">
        <f t="shared" si="35"/>
        <v>0</v>
      </c>
      <c r="S86" s="168">
        <f t="shared" si="35"/>
        <v>0</v>
      </c>
      <c r="T86" s="168">
        <f t="shared" si="35"/>
        <v>0</v>
      </c>
      <c r="U86" s="168">
        <f>SUM(U87:U90)</f>
        <v>0</v>
      </c>
    </row>
    <row r="87" spans="1:23" ht="24" customHeight="1" x14ac:dyDescent="0.25">
      <c r="A87" s="169" t="s">
        <v>1009</v>
      </c>
      <c r="B87" s="73" t="s">
        <v>877</v>
      </c>
      <c r="C87" s="117"/>
      <c r="D87" s="117"/>
      <c r="E87" s="170"/>
      <c r="F87" s="170"/>
      <c r="G87" s="171">
        <f t="shared" si="24"/>
        <v>0</v>
      </c>
      <c r="H87" s="117"/>
      <c r="I87" s="117"/>
      <c r="J87" s="117"/>
      <c r="K87" s="117"/>
      <c r="L87" s="117"/>
      <c r="M87" s="117"/>
      <c r="N87" s="171"/>
      <c r="O87" s="172">
        <f t="shared" si="25"/>
        <v>0</v>
      </c>
      <c r="P87" s="117"/>
      <c r="Q87" s="117"/>
      <c r="R87" s="117"/>
      <c r="S87" s="174">
        <f t="shared" si="34"/>
        <v>0</v>
      </c>
      <c r="T87" s="174">
        <f t="shared" si="27"/>
        <v>0</v>
      </c>
      <c r="U87" s="174">
        <f t="shared" si="28"/>
        <v>0</v>
      </c>
    </row>
    <row r="88" spans="1:23" ht="24" customHeight="1" x14ac:dyDescent="0.25">
      <c r="A88" s="169" t="s">
        <v>1010</v>
      </c>
      <c r="B88" s="73" t="s">
        <v>878</v>
      </c>
      <c r="C88" s="117"/>
      <c r="D88" s="117"/>
      <c r="E88" s="170"/>
      <c r="F88" s="170"/>
      <c r="G88" s="171">
        <f t="shared" si="24"/>
        <v>0</v>
      </c>
      <c r="H88" s="117"/>
      <c r="I88" s="117"/>
      <c r="J88" s="117"/>
      <c r="K88" s="117"/>
      <c r="L88" s="117"/>
      <c r="M88" s="117"/>
      <c r="N88" s="171"/>
      <c r="O88" s="172">
        <f t="shared" si="25"/>
        <v>0</v>
      </c>
      <c r="P88" s="117"/>
      <c r="Q88" s="117"/>
      <c r="R88" s="117"/>
      <c r="S88" s="174">
        <f t="shared" si="34"/>
        <v>0</v>
      </c>
      <c r="T88" s="174">
        <f t="shared" si="27"/>
        <v>0</v>
      </c>
      <c r="U88" s="174">
        <f t="shared" si="28"/>
        <v>0</v>
      </c>
    </row>
    <row r="89" spans="1:23" ht="24" customHeight="1" x14ac:dyDescent="0.25">
      <c r="A89" s="169" t="s">
        <v>148</v>
      </c>
      <c r="B89" s="73" t="s">
        <v>879</v>
      </c>
      <c r="C89" s="117"/>
      <c r="D89" s="117"/>
      <c r="E89" s="170"/>
      <c r="F89" s="170"/>
      <c r="G89" s="171">
        <f t="shared" si="24"/>
        <v>0</v>
      </c>
      <c r="H89" s="117"/>
      <c r="I89" s="117"/>
      <c r="J89" s="117"/>
      <c r="K89" s="117"/>
      <c r="L89" s="117"/>
      <c r="M89" s="117"/>
      <c r="N89" s="171"/>
      <c r="O89" s="172">
        <f t="shared" si="25"/>
        <v>0</v>
      </c>
      <c r="P89" s="117"/>
      <c r="Q89" s="117"/>
      <c r="R89" s="117"/>
      <c r="S89" s="174">
        <f t="shared" si="34"/>
        <v>0</v>
      </c>
      <c r="T89" s="174">
        <f t="shared" si="27"/>
        <v>0</v>
      </c>
      <c r="U89" s="174">
        <f t="shared" si="28"/>
        <v>0</v>
      </c>
    </row>
    <row r="90" spans="1:23" ht="24" customHeight="1" x14ac:dyDescent="0.25">
      <c r="A90" s="169" t="s">
        <v>1011</v>
      </c>
      <c r="B90" s="73" t="s">
        <v>872</v>
      </c>
      <c r="C90" s="117"/>
      <c r="D90" s="117"/>
      <c r="E90" s="170"/>
      <c r="F90" s="170"/>
      <c r="G90" s="171">
        <f t="shared" si="24"/>
        <v>0</v>
      </c>
      <c r="H90" s="117"/>
      <c r="I90" s="117"/>
      <c r="J90" s="117"/>
      <c r="K90" s="117"/>
      <c r="L90" s="117"/>
      <c r="M90" s="117"/>
      <c r="N90" s="171"/>
      <c r="O90" s="172">
        <f t="shared" si="25"/>
        <v>0</v>
      </c>
      <c r="P90" s="117"/>
      <c r="Q90" s="117"/>
      <c r="R90" s="117"/>
      <c r="S90" s="174">
        <f t="shared" si="34"/>
        <v>0</v>
      </c>
      <c r="T90" s="174">
        <f t="shared" si="27"/>
        <v>0</v>
      </c>
      <c r="U90" s="174">
        <f t="shared" si="28"/>
        <v>0</v>
      </c>
    </row>
    <row r="91" spans="1:23" s="1" customFormat="1" ht="21" customHeight="1" x14ac:dyDescent="0.25">
      <c r="A91" s="178" t="s">
        <v>884</v>
      </c>
      <c r="B91" s="178"/>
      <c r="C91" s="179">
        <f t="shared" ref="C91:S91" si="36">+C86+C81+C78+C73+C70+C57</f>
        <v>0</v>
      </c>
      <c r="D91" s="179">
        <f t="shared" si="36"/>
        <v>0</v>
      </c>
      <c r="E91" s="180">
        <f t="shared" si="36"/>
        <v>0</v>
      </c>
      <c r="F91" s="180">
        <f t="shared" si="36"/>
        <v>0</v>
      </c>
      <c r="G91" s="180">
        <f t="shared" si="36"/>
        <v>0</v>
      </c>
      <c r="H91" s="179">
        <f t="shared" si="36"/>
        <v>0</v>
      </c>
      <c r="I91" s="179">
        <f t="shared" si="36"/>
        <v>0</v>
      </c>
      <c r="J91" s="179">
        <f t="shared" si="36"/>
        <v>0</v>
      </c>
      <c r="K91" s="179">
        <f t="shared" si="36"/>
        <v>0</v>
      </c>
      <c r="L91" s="179">
        <f t="shared" si="36"/>
        <v>0</v>
      </c>
      <c r="M91" s="179">
        <f t="shared" si="36"/>
        <v>0</v>
      </c>
      <c r="N91" s="180">
        <f t="shared" si="36"/>
        <v>0</v>
      </c>
      <c r="O91" s="180">
        <f t="shared" si="36"/>
        <v>0</v>
      </c>
      <c r="P91" s="179">
        <f t="shared" si="36"/>
        <v>0</v>
      </c>
      <c r="Q91" s="179">
        <f t="shared" si="36"/>
        <v>0</v>
      </c>
      <c r="R91" s="179">
        <f t="shared" si="36"/>
        <v>0</v>
      </c>
      <c r="S91" s="180">
        <f t="shared" si="36"/>
        <v>0</v>
      </c>
      <c r="T91" s="180">
        <f>+T86+T81+T78+T73+T70+T57</f>
        <v>0</v>
      </c>
      <c r="U91" s="180">
        <f>+U86+U81+U78+U73+U70+U57</f>
        <v>0</v>
      </c>
      <c r="V91" s="8"/>
      <c r="W91" s="7"/>
    </row>
    <row r="92" spans="1:23" ht="6.75" customHeight="1" x14ac:dyDescent="0.25">
      <c r="A92" s="181"/>
      <c r="B92" s="182"/>
      <c r="C92" s="183"/>
      <c r="D92" s="183"/>
      <c r="E92" s="184"/>
      <c r="F92" s="184"/>
      <c r="G92" s="184"/>
      <c r="H92" s="183"/>
      <c r="I92" s="183"/>
      <c r="J92" s="183"/>
      <c r="K92" s="183"/>
      <c r="L92" s="183"/>
      <c r="M92" s="183"/>
      <c r="N92" s="184"/>
      <c r="O92" s="185"/>
      <c r="P92" s="183"/>
      <c r="Q92" s="183"/>
      <c r="R92" s="183"/>
      <c r="S92" s="184"/>
      <c r="T92" s="184"/>
      <c r="U92" s="185"/>
    </row>
    <row r="93" spans="1:23" s="1" customFormat="1" ht="32.25" customHeight="1" x14ac:dyDescent="0.25">
      <c r="A93" s="186" t="s">
        <v>1012</v>
      </c>
      <c r="B93" s="186"/>
      <c r="C93" s="187">
        <f t="shared" ref="C93:T93" si="37">+C91+C55</f>
        <v>164564648.75543001</v>
      </c>
      <c r="D93" s="187">
        <f t="shared" si="37"/>
        <v>0</v>
      </c>
      <c r="E93" s="188">
        <f t="shared" si="37"/>
        <v>0</v>
      </c>
      <c r="F93" s="188">
        <f t="shared" si="37"/>
        <v>0</v>
      </c>
      <c r="G93" s="188">
        <f t="shared" si="37"/>
        <v>164564648.75543001</v>
      </c>
      <c r="H93" s="187">
        <f t="shared" si="37"/>
        <v>18933.644119999997</v>
      </c>
      <c r="I93" s="187">
        <f t="shared" si="37"/>
        <v>-10087.76</v>
      </c>
      <c r="J93" s="187">
        <f t="shared" si="37"/>
        <v>0</v>
      </c>
      <c r="K93" s="187">
        <f t="shared" si="37"/>
        <v>0</v>
      </c>
      <c r="L93" s="187">
        <f t="shared" si="37"/>
        <v>0</v>
      </c>
      <c r="M93" s="187">
        <f t="shared" si="37"/>
        <v>0</v>
      </c>
      <c r="N93" s="188">
        <f t="shared" si="37"/>
        <v>8845.884119999997</v>
      </c>
      <c r="O93" s="188">
        <f t="shared" si="37"/>
        <v>164573494.63955003</v>
      </c>
      <c r="P93" s="187">
        <f t="shared" si="37"/>
        <v>1553840.5031533446</v>
      </c>
      <c r="Q93" s="187">
        <f t="shared" si="37"/>
        <v>31152.704368266379</v>
      </c>
      <c r="R93" s="187">
        <f t="shared" si="37"/>
        <v>0</v>
      </c>
      <c r="S93" s="188">
        <f t="shared" si="37"/>
        <v>31152.704368266379</v>
      </c>
      <c r="T93" s="188">
        <f t="shared" si="37"/>
        <v>1584993.2075216109</v>
      </c>
      <c r="U93" s="188">
        <f>+U91+U55</f>
        <v>162988501.43202841</v>
      </c>
      <c r="V93" s="8"/>
      <c r="W93" s="7"/>
    </row>
    <row r="94" spans="1:23" x14ac:dyDescent="0.25">
      <c r="B94" s="9"/>
      <c r="C94" s="10"/>
      <c r="D94" s="10"/>
      <c r="E94" s="16"/>
      <c r="F94" s="16"/>
      <c r="G94" s="16"/>
      <c r="H94" s="10"/>
      <c r="I94" s="10"/>
      <c r="J94" s="10"/>
      <c r="K94" s="10"/>
      <c r="L94" s="10"/>
      <c r="M94" s="10"/>
      <c r="N94" s="16"/>
      <c r="O94" s="16"/>
      <c r="P94" s="10"/>
      <c r="Q94" s="10"/>
      <c r="R94" s="10"/>
      <c r="S94" s="16"/>
      <c r="T94" s="16"/>
      <c r="U94" s="16"/>
    </row>
    <row r="95" spans="1:23" x14ac:dyDescent="0.25">
      <c r="A95" s="189"/>
      <c r="B95" s="189"/>
      <c r="C95" s="189"/>
      <c r="D95" s="10"/>
      <c r="E95" s="13"/>
      <c r="F95" s="13"/>
      <c r="G95" s="16"/>
      <c r="H95" s="10"/>
      <c r="I95" s="10"/>
      <c r="J95" s="10"/>
      <c r="K95" s="10"/>
      <c r="L95" s="10"/>
      <c r="M95" s="10"/>
      <c r="N95" s="16"/>
      <c r="O95" s="16"/>
      <c r="P95" s="10"/>
      <c r="Q95" s="10"/>
      <c r="R95" s="10"/>
      <c r="S95" s="16"/>
      <c r="T95" s="16"/>
      <c r="U95" s="17" t="s">
        <v>171</v>
      </c>
    </row>
    <row r="96" spans="1:23" x14ac:dyDescent="0.25">
      <c r="C96" s="120" t="s">
        <v>171</v>
      </c>
      <c r="D96" s="120" t="s">
        <v>171</v>
      </c>
      <c r="E96" s="121" t="s">
        <v>171</v>
      </c>
      <c r="F96" s="121" t="s">
        <v>171</v>
      </c>
      <c r="G96" s="121" t="s">
        <v>171</v>
      </c>
      <c r="H96" s="120" t="s">
        <v>171</v>
      </c>
      <c r="I96" s="120" t="s">
        <v>171</v>
      </c>
      <c r="J96" s="120" t="s">
        <v>171</v>
      </c>
      <c r="K96" s="120" t="s">
        <v>171</v>
      </c>
      <c r="L96" s="120" t="s">
        <v>171</v>
      </c>
      <c r="M96" s="120" t="s">
        <v>171</v>
      </c>
      <c r="N96" s="121" t="s">
        <v>171</v>
      </c>
      <c r="O96" s="121" t="s">
        <v>171</v>
      </c>
      <c r="P96" s="120" t="s">
        <v>171</v>
      </c>
      <c r="Q96" s="120" t="s">
        <v>171</v>
      </c>
      <c r="R96" s="120" t="s">
        <v>171</v>
      </c>
      <c r="S96" s="121" t="s">
        <v>171</v>
      </c>
      <c r="T96" s="121" t="s">
        <v>171</v>
      </c>
      <c r="U96" s="121" t="s">
        <v>171</v>
      </c>
    </row>
    <row r="97" spans="2:22" x14ac:dyDescent="0.25">
      <c r="C97" s="7"/>
      <c r="D97" s="7"/>
      <c r="I97" s="7"/>
      <c r="J97" s="7"/>
      <c r="K97" s="7"/>
      <c r="L97" s="7"/>
      <c r="M97" s="7"/>
      <c r="P97" s="7"/>
      <c r="Q97" s="7"/>
      <c r="R97" s="7"/>
      <c r="V97" s="7"/>
    </row>
    <row r="99" spans="2:22" x14ac:dyDescent="0.25">
      <c r="B99" s="11" t="s">
        <v>1045</v>
      </c>
      <c r="D99" s="11"/>
      <c r="E99" s="86"/>
      <c r="G99" s="11" t="s">
        <v>1047</v>
      </c>
      <c r="H99" s="11"/>
      <c r="I99" s="7"/>
      <c r="J99" s="7"/>
      <c r="K99" s="7"/>
      <c r="L99" s="7"/>
      <c r="M99" s="7"/>
      <c r="P99" s="7"/>
      <c r="Q99" s="7"/>
      <c r="R99" s="7"/>
      <c r="V99" s="7"/>
    </row>
    <row r="100" spans="2:22" x14ac:dyDescent="0.25">
      <c r="B100" s="11"/>
      <c r="D100" s="11"/>
      <c r="E100" s="86"/>
      <c r="G100" s="11"/>
      <c r="H100" s="11"/>
      <c r="I100" s="7"/>
      <c r="J100" s="7"/>
      <c r="K100" s="7"/>
      <c r="L100" s="7"/>
      <c r="M100" s="7"/>
      <c r="P100" s="7"/>
      <c r="Q100" s="7"/>
      <c r="R100" s="7"/>
      <c r="V100" s="7"/>
    </row>
    <row r="101" spans="2:22" x14ac:dyDescent="0.25">
      <c r="B101" s="11" t="s">
        <v>1046</v>
      </c>
      <c r="D101" s="11"/>
      <c r="E101" s="86"/>
      <c r="G101" s="11" t="s">
        <v>1048</v>
      </c>
      <c r="H101" s="11"/>
      <c r="I101" s="7"/>
      <c r="J101" s="7"/>
      <c r="K101" s="7"/>
      <c r="L101" s="7"/>
      <c r="M101" s="7"/>
      <c r="P101" s="7"/>
      <c r="Q101" s="7"/>
      <c r="R101" s="7"/>
      <c r="V101" s="7"/>
    </row>
    <row r="102" spans="2:22" x14ac:dyDescent="0.25">
      <c r="B102" s="125" t="s">
        <v>1013</v>
      </c>
      <c r="D102" s="135" t="s">
        <v>922</v>
      </c>
      <c r="E102" s="135"/>
      <c r="G102" s="135" t="s">
        <v>923</v>
      </c>
      <c r="H102" s="135"/>
      <c r="I102" s="7"/>
      <c r="J102" s="7"/>
      <c r="K102" s="7"/>
      <c r="L102" s="7"/>
      <c r="M102" s="7"/>
      <c r="P102" s="7"/>
      <c r="Q102" s="7"/>
      <c r="R102" s="7"/>
      <c r="V102" s="7"/>
    </row>
  </sheetData>
  <protectedRanges>
    <protectedRange sqref="U11:U93" name="Rango4_1"/>
    <protectedRange sqref="A97:H98 A99 C99:F99 H99" name="Rango2_1_2"/>
    <protectedRange sqref="B9:T11 B12:B23 D12:G23 B50:T58 B46:B49 D46:T47 B24:T24 J12:L23 B35:T45 B31:B34 I31:T34 B29:T30 B25:G28 I25:T28 D49:G49 D31:G34 B61:T66 B59:L59 N59:T60 B68:T92 B67:P67 S67:T67 S12:T23 I49:T49 B60:G60 I60:L60 N12:O23 D48:H48 J48:T48" name="Rango1_1_1"/>
    <protectedRange sqref="V4:XFD4" name="Rango3_1_1"/>
    <protectedRange sqref="H31:H33 H25:H27" name="Rango1_3_1_2"/>
    <protectedRange sqref="H28" name="Rango1_5_1"/>
    <protectedRange sqref="M22:M23 M12:M20" name="Rango1_8_2"/>
    <protectedRange sqref="M21" name="Rango1_8_1_1"/>
    <protectedRange sqref="B99" name="Rango2_1_1_2"/>
    <protectedRange sqref="G99" name="Rango2_1_1_1_1"/>
    <protectedRange sqref="H14:I14 I12:I13 H16:I23 I15" name="Rango1_2_2_1"/>
    <protectedRange sqref="A4:U4" name="Rango3_1_1_1"/>
    <protectedRange sqref="R12:R15 R17:R23" name="Rango1_3_1_1_1"/>
    <protectedRange sqref="H34" name="Rango1_5_1_1_1"/>
    <protectedRange sqref="H49" name="Rango1_7_1_1_1"/>
    <protectedRange sqref="H60 M60" name="Rango1_1_5_1_1"/>
    <protectedRange sqref="C12:C23" name="Rango1_2_1"/>
    <protectedRange sqref="H12" name="Rango1_1_1_1"/>
    <protectedRange sqref="H15" name="Rango1_1_3_1"/>
    <protectedRange sqref="C31:C34" name="Rango1_4_1"/>
    <protectedRange sqref="C46:C49" name="Rango1_6_1"/>
    <protectedRange sqref="P12:P23" name="Rango1_7_1"/>
    <protectedRange sqref="Q12:Q23" name="Rango1_9_1"/>
    <protectedRange algorithmName="SHA-512" hashValue="4imO1TOU3cbM4njnGQpo2A016bqfFEMHSq5Knl4GNxLuvTpHkGJ0RUYf0RBqSdnPipbD1waJKWMemv+OgBLNFg==" saltValue="Wt8Jl9bJBJjtqjlRs2YXDg==" spinCount="100000" sqref="V48" name="Rango1"/>
    <protectedRange sqref="I48" name="Rango1_1_1_3"/>
  </protectedRanges>
  <mergeCells count="34">
    <mergeCell ref="D102:E102"/>
    <mergeCell ref="G102:H102"/>
    <mergeCell ref="P8:P9"/>
    <mergeCell ref="Q8:Q9"/>
    <mergeCell ref="R8:R9"/>
    <mergeCell ref="H8:H9"/>
    <mergeCell ref="I8:I9"/>
    <mergeCell ref="J8:J9"/>
    <mergeCell ref="K8:K9"/>
    <mergeCell ref="L8:L9"/>
    <mergeCell ref="F8:F9"/>
    <mergeCell ref="G8:G9"/>
    <mergeCell ref="A55:B55"/>
    <mergeCell ref="A91:B91"/>
    <mergeCell ref="A93:B93"/>
    <mergeCell ref="D8:D9"/>
    <mergeCell ref="E8:E9"/>
    <mergeCell ref="A95:C95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2" sqref="A2:AC2"/>
    </sheetView>
  </sheetViews>
  <sheetFormatPr baseColWidth="10" defaultColWidth="11.42578125" defaultRowHeight="16.5" x14ac:dyDescent="0.25"/>
  <cols>
    <col min="1" max="1" width="33" style="88" customWidth="1"/>
    <col min="2" max="29" width="15" style="88" customWidth="1"/>
    <col min="30" max="256" width="11.42578125" style="88"/>
    <col min="257" max="257" width="36.5703125" style="88" customWidth="1"/>
    <col min="258" max="258" width="35.85546875" style="88" customWidth="1"/>
    <col min="259" max="259" width="22" style="88" customWidth="1"/>
    <col min="260" max="512" width="11.42578125" style="88"/>
    <col min="513" max="513" width="36.5703125" style="88" customWidth="1"/>
    <col min="514" max="514" width="35.85546875" style="88" customWidth="1"/>
    <col min="515" max="515" width="22" style="88" customWidth="1"/>
    <col min="516" max="768" width="11.42578125" style="88"/>
    <col min="769" max="769" width="36.5703125" style="88" customWidth="1"/>
    <col min="770" max="770" width="35.85546875" style="88" customWidth="1"/>
    <col min="771" max="771" width="22" style="88" customWidth="1"/>
    <col min="772" max="1024" width="11.42578125" style="88"/>
    <col min="1025" max="1025" width="36.5703125" style="88" customWidth="1"/>
    <col min="1026" max="1026" width="35.85546875" style="88" customWidth="1"/>
    <col min="1027" max="1027" width="22" style="88" customWidth="1"/>
    <col min="1028" max="1280" width="11.42578125" style="88"/>
    <col min="1281" max="1281" width="36.5703125" style="88" customWidth="1"/>
    <col min="1282" max="1282" width="35.85546875" style="88" customWidth="1"/>
    <col min="1283" max="1283" width="22" style="88" customWidth="1"/>
    <col min="1284" max="1536" width="11.42578125" style="88"/>
    <col min="1537" max="1537" width="36.5703125" style="88" customWidth="1"/>
    <col min="1538" max="1538" width="35.85546875" style="88" customWidth="1"/>
    <col min="1539" max="1539" width="22" style="88" customWidth="1"/>
    <col min="1540" max="1792" width="11.42578125" style="88"/>
    <col min="1793" max="1793" width="36.5703125" style="88" customWidth="1"/>
    <col min="1794" max="1794" width="35.85546875" style="88" customWidth="1"/>
    <col min="1795" max="1795" width="22" style="88" customWidth="1"/>
    <col min="1796" max="2048" width="11.42578125" style="88"/>
    <col min="2049" max="2049" width="36.5703125" style="88" customWidth="1"/>
    <col min="2050" max="2050" width="35.85546875" style="88" customWidth="1"/>
    <col min="2051" max="2051" width="22" style="88" customWidth="1"/>
    <col min="2052" max="2304" width="11.42578125" style="88"/>
    <col min="2305" max="2305" width="36.5703125" style="88" customWidth="1"/>
    <col min="2306" max="2306" width="35.85546875" style="88" customWidth="1"/>
    <col min="2307" max="2307" width="22" style="88" customWidth="1"/>
    <col min="2308" max="2560" width="11.42578125" style="88"/>
    <col min="2561" max="2561" width="36.5703125" style="88" customWidth="1"/>
    <col min="2562" max="2562" width="35.85546875" style="88" customWidth="1"/>
    <col min="2563" max="2563" width="22" style="88" customWidth="1"/>
    <col min="2564" max="2816" width="11.42578125" style="88"/>
    <col min="2817" max="2817" width="36.5703125" style="88" customWidth="1"/>
    <col min="2818" max="2818" width="35.85546875" style="88" customWidth="1"/>
    <col min="2819" max="2819" width="22" style="88" customWidth="1"/>
    <col min="2820" max="3072" width="11.42578125" style="88"/>
    <col min="3073" max="3073" width="36.5703125" style="88" customWidth="1"/>
    <col min="3074" max="3074" width="35.85546875" style="88" customWidth="1"/>
    <col min="3075" max="3075" width="22" style="88" customWidth="1"/>
    <col min="3076" max="3328" width="11.42578125" style="88"/>
    <col min="3329" max="3329" width="36.5703125" style="88" customWidth="1"/>
    <col min="3330" max="3330" width="35.85546875" style="88" customWidth="1"/>
    <col min="3331" max="3331" width="22" style="88" customWidth="1"/>
    <col min="3332" max="3584" width="11.42578125" style="88"/>
    <col min="3585" max="3585" width="36.5703125" style="88" customWidth="1"/>
    <col min="3586" max="3586" width="35.85546875" style="88" customWidth="1"/>
    <col min="3587" max="3587" width="22" style="88" customWidth="1"/>
    <col min="3588" max="3840" width="11.42578125" style="88"/>
    <col min="3841" max="3841" width="36.5703125" style="88" customWidth="1"/>
    <col min="3842" max="3842" width="35.85546875" style="88" customWidth="1"/>
    <col min="3843" max="3843" width="22" style="88" customWidth="1"/>
    <col min="3844" max="4096" width="11.42578125" style="88"/>
    <col min="4097" max="4097" width="36.5703125" style="88" customWidth="1"/>
    <col min="4098" max="4098" width="35.85546875" style="88" customWidth="1"/>
    <col min="4099" max="4099" width="22" style="88" customWidth="1"/>
    <col min="4100" max="4352" width="11.42578125" style="88"/>
    <col min="4353" max="4353" width="36.5703125" style="88" customWidth="1"/>
    <col min="4354" max="4354" width="35.85546875" style="88" customWidth="1"/>
    <col min="4355" max="4355" width="22" style="88" customWidth="1"/>
    <col min="4356" max="4608" width="11.42578125" style="88"/>
    <col min="4609" max="4609" width="36.5703125" style="88" customWidth="1"/>
    <col min="4610" max="4610" width="35.85546875" style="88" customWidth="1"/>
    <col min="4611" max="4611" width="22" style="88" customWidth="1"/>
    <col min="4612" max="4864" width="11.42578125" style="88"/>
    <col min="4865" max="4865" width="36.5703125" style="88" customWidth="1"/>
    <col min="4866" max="4866" width="35.85546875" style="88" customWidth="1"/>
    <col min="4867" max="4867" width="22" style="88" customWidth="1"/>
    <col min="4868" max="5120" width="11.42578125" style="88"/>
    <col min="5121" max="5121" width="36.5703125" style="88" customWidth="1"/>
    <col min="5122" max="5122" width="35.85546875" style="88" customWidth="1"/>
    <col min="5123" max="5123" width="22" style="88" customWidth="1"/>
    <col min="5124" max="5376" width="11.42578125" style="88"/>
    <col min="5377" max="5377" width="36.5703125" style="88" customWidth="1"/>
    <col min="5378" max="5378" width="35.85546875" style="88" customWidth="1"/>
    <col min="5379" max="5379" width="22" style="88" customWidth="1"/>
    <col min="5380" max="5632" width="11.42578125" style="88"/>
    <col min="5633" max="5633" width="36.5703125" style="88" customWidth="1"/>
    <col min="5634" max="5634" width="35.85546875" style="88" customWidth="1"/>
    <col min="5635" max="5635" width="22" style="88" customWidth="1"/>
    <col min="5636" max="5888" width="11.42578125" style="88"/>
    <col min="5889" max="5889" width="36.5703125" style="88" customWidth="1"/>
    <col min="5890" max="5890" width="35.85546875" style="88" customWidth="1"/>
    <col min="5891" max="5891" width="22" style="88" customWidth="1"/>
    <col min="5892" max="6144" width="11.42578125" style="88"/>
    <col min="6145" max="6145" width="36.5703125" style="88" customWidth="1"/>
    <col min="6146" max="6146" width="35.85546875" style="88" customWidth="1"/>
    <col min="6147" max="6147" width="22" style="88" customWidth="1"/>
    <col min="6148" max="6400" width="11.42578125" style="88"/>
    <col min="6401" max="6401" width="36.5703125" style="88" customWidth="1"/>
    <col min="6402" max="6402" width="35.85546875" style="88" customWidth="1"/>
    <col min="6403" max="6403" width="22" style="88" customWidth="1"/>
    <col min="6404" max="6656" width="11.42578125" style="88"/>
    <col min="6657" max="6657" width="36.5703125" style="88" customWidth="1"/>
    <col min="6658" max="6658" width="35.85546875" style="88" customWidth="1"/>
    <col min="6659" max="6659" width="22" style="88" customWidth="1"/>
    <col min="6660" max="6912" width="11.42578125" style="88"/>
    <col min="6913" max="6913" width="36.5703125" style="88" customWidth="1"/>
    <col min="6914" max="6914" width="35.85546875" style="88" customWidth="1"/>
    <col min="6915" max="6915" width="22" style="88" customWidth="1"/>
    <col min="6916" max="7168" width="11.42578125" style="88"/>
    <col min="7169" max="7169" width="36.5703125" style="88" customWidth="1"/>
    <col min="7170" max="7170" width="35.85546875" style="88" customWidth="1"/>
    <col min="7171" max="7171" width="22" style="88" customWidth="1"/>
    <col min="7172" max="7424" width="11.42578125" style="88"/>
    <col min="7425" max="7425" width="36.5703125" style="88" customWidth="1"/>
    <col min="7426" max="7426" width="35.85546875" style="88" customWidth="1"/>
    <col min="7427" max="7427" width="22" style="88" customWidth="1"/>
    <col min="7428" max="7680" width="11.42578125" style="88"/>
    <col min="7681" max="7681" width="36.5703125" style="88" customWidth="1"/>
    <col min="7682" max="7682" width="35.85546875" style="88" customWidth="1"/>
    <col min="7683" max="7683" width="22" style="88" customWidth="1"/>
    <col min="7684" max="7936" width="11.42578125" style="88"/>
    <col min="7937" max="7937" width="36.5703125" style="88" customWidth="1"/>
    <col min="7938" max="7938" width="35.85546875" style="88" customWidth="1"/>
    <col min="7939" max="7939" width="22" style="88" customWidth="1"/>
    <col min="7940" max="8192" width="11.42578125" style="88"/>
    <col min="8193" max="8193" width="36.5703125" style="88" customWidth="1"/>
    <col min="8194" max="8194" width="35.85546875" style="88" customWidth="1"/>
    <col min="8195" max="8195" width="22" style="88" customWidth="1"/>
    <col min="8196" max="8448" width="11.42578125" style="88"/>
    <col min="8449" max="8449" width="36.5703125" style="88" customWidth="1"/>
    <col min="8450" max="8450" width="35.85546875" style="88" customWidth="1"/>
    <col min="8451" max="8451" width="22" style="88" customWidth="1"/>
    <col min="8452" max="8704" width="11.42578125" style="88"/>
    <col min="8705" max="8705" width="36.5703125" style="88" customWidth="1"/>
    <col min="8706" max="8706" width="35.85546875" style="88" customWidth="1"/>
    <col min="8707" max="8707" width="22" style="88" customWidth="1"/>
    <col min="8708" max="8960" width="11.42578125" style="88"/>
    <col min="8961" max="8961" width="36.5703125" style="88" customWidth="1"/>
    <col min="8962" max="8962" width="35.85546875" style="88" customWidth="1"/>
    <col min="8963" max="8963" width="22" style="88" customWidth="1"/>
    <col min="8964" max="9216" width="11.42578125" style="88"/>
    <col min="9217" max="9217" width="36.5703125" style="88" customWidth="1"/>
    <col min="9218" max="9218" width="35.85546875" style="88" customWidth="1"/>
    <col min="9219" max="9219" width="22" style="88" customWidth="1"/>
    <col min="9220" max="9472" width="11.42578125" style="88"/>
    <col min="9473" max="9473" width="36.5703125" style="88" customWidth="1"/>
    <col min="9474" max="9474" width="35.85546875" style="88" customWidth="1"/>
    <col min="9475" max="9475" width="22" style="88" customWidth="1"/>
    <col min="9476" max="9728" width="11.42578125" style="88"/>
    <col min="9729" max="9729" width="36.5703125" style="88" customWidth="1"/>
    <col min="9730" max="9730" width="35.85546875" style="88" customWidth="1"/>
    <col min="9731" max="9731" width="22" style="88" customWidth="1"/>
    <col min="9732" max="9984" width="11.42578125" style="88"/>
    <col min="9985" max="9985" width="36.5703125" style="88" customWidth="1"/>
    <col min="9986" max="9986" width="35.85546875" style="88" customWidth="1"/>
    <col min="9987" max="9987" width="22" style="88" customWidth="1"/>
    <col min="9988" max="10240" width="11.42578125" style="88"/>
    <col min="10241" max="10241" width="36.5703125" style="88" customWidth="1"/>
    <col min="10242" max="10242" width="35.85546875" style="88" customWidth="1"/>
    <col min="10243" max="10243" width="22" style="88" customWidth="1"/>
    <col min="10244" max="10496" width="11.42578125" style="88"/>
    <col min="10497" max="10497" width="36.5703125" style="88" customWidth="1"/>
    <col min="10498" max="10498" width="35.85546875" style="88" customWidth="1"/>
    <col min="10499" max="10499" width="22" style="88" customWidth="1"/>
    <col min="10500" max="10752" width="11.42578125" style="88"/>
    <col min="10753" max="10753" width="36.5703125" style="88" customWidth="1"/>
    <col min="10754" max="10754" width="35.85546875" style="88" customWidth="1"/>
    <col min="10755" max="10755" width="22" style="88" customWidth="1"/>
    <col min="10756" max="11008" width="11.42578125" style="88"/>
    <col min="11009" max="11009" width="36.5703125" style="88" customWidth="1"/>
    <col min="11010" max="11010" width="35.85546875" style="88" customWidth="1"/>
    <col min="11011" max="11011" width="22" style="88" customWidth="1"/>
    <col min="11012" max="11264" width="11.42578125" style="88"/>
    <col min="11265" max="11265" width="36.5703125" style="88" customWidth="1"/>
    <col min="11266" max="11266" width="35.85546875" style="88" customWidth="1"/>
    <col min="11267" max="11267" width="22" style="88" customWidth="1"/>
    <col min="11268" max="11520" width="11.42578125" style="88"/>
    <col min="11521" max="11521" width="36.5703125" style="88" customWidth="1"/>
    <col min="11522" max="11522" width="35.85546875" style="88" customWidth="1"/>
    <col min="11523" max="11523" width="22" style="88" customWidth="1"/>
    <col min="11524" max="11776" width="11.42578125" style="88"/>
    <col min="11777" max="11777" width="36.5703125" style="88" customWidth="1"/>
    <col min="11778" max="11778" width="35.85546875" style="88" customWidth="1"/>
    <col min="11779" max="11779" width="22" style="88" customWidth="1"/>
    <col min="11780" max="12032" width="11.42578125" style="88"/>
    <col min="12033" max="12033" width="36.5703125" style="88" customWidth="1"/>
    <col min="12034" max="12034" width="35.85546875" style="88" customWidth="1"/>
    <col min="12035" max="12035" width="22" style="88" customWidth="1"/>
    <col min="12036" max="12288" width="11.42578125" style="88"/>
    <col min="12289" max="12289" width="36.5703125" style="88" customWidth="1"/>
    <col min="12290" max="12290" width="35.85546875" style="88" customWidth="1"/>
    <col min="12291" max="12291" width="22" style="88" customWidth="1"/>
    <col min="12292" max="12544" width="11.42578125" style="88"/>
    <col min="12545" max="12545" width="36.5703125" style="88" customWidth="1"/>
    <col min="12546" max="12546" width="35.85546875" style="88" customWidth="1"/>
    <col min="12547" max="12547" width="22" style="88" customWidth="1"/>
    <col min="12548" max="12800" width="11.42578125" style="88"/>
    <col min="12801" max="12801" width="36.5703125" style="88" customWidth="1"/>
    <col min="12802" max="12802" width="35.85546875" style="88" customWidth="1"/>
    <col min="12803" max="12803" width="22" style="88" customWidth="1"/>
    <col min="12804" max="13056" width="11.42578125" style="88"/>
    <col min="13057" max="13057" width="36.5703125" style="88" customWidth="1"/>
    <col min="13058" max="13058" width="35.85546875" style="88" customWidth="1"/>
    <col min="13059" max="13059" width="22" style="88" customWidth="1"/>
    <col min="13060" max="13312" width="11.42578125" style="88"/>
    <col min="13313" max="13313" width="36.5703125" style="88" customWidth="1"/>
    <col min="13314" max="13314" width="35.85546875" style="88" customWidth="1"/>
    <col min="13315" max="13315" width="22" style="88" customWidth="1"/>
    <col min="13316" max="13568" width="11.42578125" style="88"/>
    <col min="13569" max="13569" width="36.5703125" style="88" customWidth="1"/>
    <col min="13570" max="13570" width="35.85546875" style="88" customWidth="1"/>
    <col min="13571" max="13571" width="22" style="88" customWidth="1"/>
    <col min="13572" max="13824" width="11.42578125" style="88"/>
    <col min="13825" max="13825" width="36.5703125" style="88" customWidth="1"/>
    <col min="13826" max="13826" width="35.85546875" style="88" customWidth="1"/>
    <col min="13827" max="13827" width="22" style="88" customWidth="1"/>
    <col min="13828" max="14080" width="11.42578125" style="88"/>
    <col min="14081" max="14081" width="36.5703125" style="88" customWidth="1"/>
    <col min="14082" max="14082" width="35.85546875" style="88" customWidth="1"/>
    <col min="14083" max="14083" width="22" style="88" customWidth="1"/>
    <col min="14084" max="14336" width="11.42578125" style="88"/>
    <col min="14337" max="14337" width="36.5703125" style="88" customWidth="1"/>
    <col min="14338" max="14338" width="35.85546875" style="88" customWidth="1"/>
    <col min="14339" max="14339" width="22" style="88" customWidth="1"/>
    <col min="14340" max="14592" width="11.42578125" style="88"/>
    <col min="14593" max="14593" width="36.5703125" style="88" customWidth="1"/>
    <col min="14594" max="14594" width="35.85546875" style="88" customWidth="1"/>
    <col min="14595" max="14595" width="22" style="88" customWidth="1"/>
    <col min="14596" max="14848" width="11.42578125" style="88"/>
    <col min="14849" max="14849" width="36.5703125" style="88" customWidth="1"/>
    <col min="14850" max="14850" width="35.85546875" style="88" customWidth="1"/>
    <col min="14851" max="14851" width="22" style="88" customWidth="1"/>
    <col min="14852" max="15104" width="11.42578125" style="88"/>
    <col min="15105" max="15105" width="36.5703125" style="88" customWidth="1"/>
    <col min="15106" max="15106" width="35.85546875" style="88" customWidth="1"/>
    <col min="15107" max="15107" width="22" style="88" customWidth="1"/>
    <col min="15108" max="15360" width="11.42578125" style="88"/>
    <col min="15361" max="15361" width="36.5703125" style="88" customWidth="1"/>
    <col min="15362" max="15362" width="35.85546875" style="88" customWidth="1"/>
    <col min="15363" max="15363" width="22" style="88" customWidth="1"/>
    <col min="15364" max="15616" width="11.42578125" style="88"/>
    <col min="15617" max="15617" width="36.5703125" style="88" customWidth="1"/>
    <col min="15618" max="15618" width="35.85546875" style="88" customWidth="1"/>
    <col min="15619" max="15619" width="22" style="88" customWidth="1"/>
    <col min="15620" max="15872" width="11.42578125" style="88"/>
    <col min="15873" max="15873" width="36.5703125" style="88" customWidth="1"/>
    <col min="15874" max="15874" width="35.85546875" style="88" customWidth="1"/>
    <col min="15875" max="15875" width="22" style="88" customWidth="1"/>
    <col min="15876" max="16128" width="11.42578125" style="88"/>
    <col min="16129" max="16129" width="36.5703125" style="88" customWidth="1"/>
    <col min="16130" max="16130" width="35.85546875" style="88" customWidth="1"/>
    <col min="16131" max="16131" width="22" style="88" customWidth="1"/>
    <col min="16132" max="16384" width="11.42578125" style="88"/>
  </cols>
  <sheetData>
    <row r="1" spans="1:29" ht="9.75" customHeight="1" x14ac:dyDescent="0.25"/>
    <row r="2" spans="1:29" s="101" customFormat="1" ht="15.75" x14ac:dyDescent="0.25">
      <c r="A2" s="130" t="s">
        <v>1044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</row>
    <row r="3" spans="1:29" s="101" customFormat="1" ht="15.75" x14ac:dyDescent="0.25">
      <c r="A3" s="146" t="s">
        <v>885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29" s="101" customFormat="1" ht="15.75" x14ac:dyDescent="0.25">
      <c r="A4" s="130" t="s">
        <v>1052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</row>
    <row r="5" spans="1:29" s="100" customFormat="1" ht="18" customHeight="1" x14ac:dyDescent="0.25">
      <c r="A5" s="147" t="s">
        <v>925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</row>
    <row r="6" spans="1:29" s="3" customFormat="1" ht="37.5" customHeight="1" x14ac:dyDescent="0.25">
      <c r="A6" s="85" t="s">
        <v>887</v>
      </c>
      <c r="B6" s="144" t="s">
        <v>888</v>
      </c>
      <c r="C6" s="144"/>
      <c r="D6" s="144" t="s">
        <v>889</v>
      </c>
      <c r="E6" s="144"/>
      <c r="F6" s="144" t="s">
        <v>890</v>
      </c>
      <c r="G6" s="144"/>
      <c r="H6" s="144" t="s">
        <v>891</v>
      </c>
      <c r="I6" s="144"/>
      <c r="J6" s="144" t="s">
        <v>892</v>
      </c>
      <c r="K6" s="144"/>
      <c r="L6" s="144" t="s">
        <v>893</v>
      </c>
      <c r="M6" s="144"/>
      <c r="N6" s="144" t="s">
        <v>894</v>
      </c>
      <c r="O6" s="144"/>
      <c r="P6" s="144" t="s">
        <v>895</v>
      </c>
      <c r="Q6" s="144"/>
      <c r="R6" s="144" t="s">
        <v>896</v>
      </c>
      <c r="S6" s="144"/>
      <c r="T6" s="144" t="s">
        <v>897</v>
      </c>
      <c r="U6" s="144"/>
      <c r="V6" s="144" t="s">
        <v>898</v>
      </c>
      <c r="W6" s="144"/>
      <c r="X6" s="144" t="s">
        <v>899</v>
      </c>
      <c r="Y6" s="144"/>
      <c r="Z6" s="144" t="s">
        <v>1016</v>
      </c>
      <c r="AA6" s="144"/>
      <c r="AB6" s="144" t="s">
        <v>1017</v>
      </c>
      <c r="AC6" s="148"/>
    </row>
    <row r="7" spans="1:29" s="89" customFormat="1" ht="23.25" customHeight="1" x14ac:dyDescent="0.25">
      <c r="A7" s="102" t="s">
        <v>1018</v>
      </c>
      <c r="B7" s="96" t="s">
        <v>1043</v>
      </c>
      <c r="C7" s="97">
        <v>2021</v>
      </c>
      <c r="D7" s="98" t="s">
        <v>1043</v>
      </c>
      <c r="E7" s="97">
        <v>2021</v>
      </c>
      <c r="F7" s="98" t="s">
        <v>1043</v>
      </c>
      <c r="G7" s="97">
        <v>2021</v>
      </c>
      <c r="H7" s="98" t="s">
        <v>1043</v>
      </c>
      <c r="I7" s="97">
        <v>2021</v>
      </c>
      <c r="J7" s="98" t="s">
        <v>1043</v>
      </c>
      <c r="K7" s="97">
        <v>2021</v>
      </c>
      <c r="L7" s="98" t="s">
        <v>1043</v>
      </c>
      <c r="M7" s="97">
        <v>2021</v>
      </c>
      <c r="N7" s="98" t="s">
        <v>1043</v>
      </c>
      <c r="O7" s="97">
        <v>2021</v>
      </c>
      <c r="P7" s="98" t="s">
        <v>1043</v>
      </c>
      <c r="Q7" s="97">
        <v>2021</v>
      </c>
      <c r="R7" s="98" t="s">
        <v>1043</v>
      </c>
      <c r="S7" s="97">
        <v>2021</v>
      </c>
      <c r="T7" s="98" t="s">
        <v>1043</v>
      </c>
      <c r="U7" s="97">
        <v>2021</v>
      </c>
      <c r="V7" s="98" t="s">
        <v>1043</v>
      </c>
      <c r="W7" s="97">
        <v>2021</v>
      </c>
      <c r="X7" s="98" t="s">
        <v>1043</v>
      </c>
      <c r="Y7" s="97">
        <v>2021</v>
      </c>
      <c r="Z7" s="98" t="s">
        <v>1043</v>
      </c>
      <c r="AA7" s="97">
        <v>2021</v>
      </c>
      <c r="AB7" s="98" t="s">
        <v>1043</v>
      </c>
      <c r="AC7" s="99">
        <v>2021</v>
      </c>
    </row>
    <row r="8" spans="1:29" ht="23.25" customHeight="1" x14ac:dyDescent="0.25">
      <c r="A8" s="103" t="s">
        <v>902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</row>
    <row r="9" spans="1:29" ht="33" customHeight="1" x14ac:dyDescent="0.25">
      <c r="A9" s="90" t="s">
        <v>903</v>
      </c>
      <c r="B9" s="95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2"/>
      <c r="AA9" s="92" t="s">
        <v>926</v>
      </c>
      <c r="AB9" s="92" t="s">
        <v>926</v>
      </c>
      <c r="AC9" s="92" t="s">
        <v>926</v>
      </c>
    </row>
    <row r="10" spans="1:29" ht="33" customHeight="1" x14ac:dyDescent="0.25">
      <c r="A10" s="90" t="s">
        <v>904</v>
      </c>
      <c r="B10" s="9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 t="s">
        <v>926</v>
      </c>
      <c r="AA10" s="92" t="s">
        <v>926</v>
      </c>
      <c r="AB10" s="92" t="s">
        <v>926</v>
      </c>
      <c r="AC10" s="92" t="s">
        <v>926</v>
      </c>
    </row>
    <row r="11" spans="1:29" ht="33" customHeight="1" x14ac:dyDescent="0.25">
      <c r="A11" s="90" t="s">
        <v>905</v>
      </c>
      <c r="B11" s="95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 t="s">
        <v>926</v>
      </c>
      <c r="AA11" s="92" t="s">
        <v>926</v>
      </c>
      <c r="AB11" s="92" t="s">
        <v>926</v>
      </c>
      <c r="AC11" s="92" t="s">
        <v>926</v>
      </c>
    </row>
    <row r="12" spans="1:29" ht="21" customHeight="1" x14ac:dyDescent="0.25">
      <c r="A12" s="104" t="s">
        <v>1022</v>
      </c>
      <c r="B12" s="105" t="s">
        <v>926</v>
      </c>
      <c r="C12" s="105" t="s">
        <v>926</v>
      </c>
      <c r="D12" s="105" t="s">
        <v>926</v>
      </c>
      <c r="E12" s="105" t="s">
        <v>926</v>
      </c>
      <c r="F12" s="105" t="s">
        <v>926</v>
      </c>
      <c r="G12" s="105" t="s">
        <v>926</v>
      </c>
      <c r="H12" s="105" t="s">
        <v>926</v>
      </c>
      <c r="I12" s="105" t="s">
        <v>926</v>
      </c>
      <c r="J12" s="105" t="s">
        <v>926</v>
      </c>
      <c r="K12" s="105" t="s">
        <v>926</v>
      </c>
      <c r="L12" s="105" t="s">
        <v>926</v>
      </c>
      <c r="M12" s="105" t="s">
        <v>926</v>
      </c>
      <c r="N12" s="105" t="s">
        <v>926</v>
      </c>
      <c r="O12" s="105" t="s">
        <v>926</v>
      </c>
      <c r="P12" s="105" t="s">
        <v>926</v>
      </c>
      <c r="Q12" s="105" t="s">
        <v>926</v>
      </c>
      <c r="R12" s="105" t="s">
        <v>926</v>
      </c>
      <c r="S12" s="105" t="s">
        <v>926</v>
      </c>
      <c r="T12" s="105" t="s">
        <v>926</v>
      </c>
      <c r="U12" s="105" t="s">
        <v>926</v>
      </c>
      <c r="V12" s="105" t="s">
        <v>926</v>
      </c>
      <c r="W12" s="105" t="s">
        <v>926</v>
      </c>
      <c r="X12" s="105" t="s">
        <v>926</v>
      </c>
      <c r="Y12" s="105" t="s">
        <v>926</v>
      </c>
      <c r="Z12" s="105" t="s">
        <v>926</v>
      </c>
      <c r="AA12" s="105" t="s">
        <v>926</v>
      </c>
      <c r="AB12" s="105" t="s">
        <v>926</v>
      </c>
      <c r="AC12" s="105" t="s">
        <v>926</v>
      </c>
    </row>
    <row r="13" spans="1:29" ht="21" customHeight="1" x14ac:dyDescent="0.25">
      <c r="A13" s="103" t="s">
        <v>906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1:29" ht="33" customHeight="1" x14ac:dyDescent="0.25">
      <c r="A14" s="90" t="s">
        <v>907</v>
      </c>
      <c r="B14" s="95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2" t="s">
        <v>908</v>
      </c>
      <c r="AA14" s="92" t="s">
        <v>908</v>
      </c>
      <c r="AB14" s="92" t="s">
        <v>908</v>
      </c>
      <c r="AC14" s="92" t="s">
        <v>908</v>
      </c>
    </row>
    <row r="15" spans="1:29" ht="33" customHeight="1" x14ac:dyDescent="0.25">
      <c r="A15" s="90" t="s">
        <v>904</v>
      </c>
      <c r="B15" s="95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 t="s">
        <v>908</v>
      </c>
      <c r="AA15" s="92" t="s">
        <v>908</v>
      </c>
      <c r="AB15" s="92" t="s">
        <v>908</v>
      </c>
      <c r="AC15" s="92" t="s">
        <v>908</v>
      </c>
    </row>
    <row r="16" spans="1:29" ht="33" customHeight="1" x14ac:dyDescent="0.25">
      <c r="A16" s="90" t="s">
        <v>909</v>
      </c>
      <c r="B16" s="95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 t="s">
        <v>908</v>
      </c>
      <c r="AA16" s="92" t="s">
        <v>908</v>
      </c>
      <c r="AB16" s="92" t="s">
        <v>908</v>
      </c>
      <c r="AC16" s="92" t="s">
        <v>908</v>
      </c>
    </row>
    <row r="17" spans="1:29" ht="21" customHeight="1" x14ac:dyDescent="0.25">
      <c r="A17" s="104" t="s">
        <v>1023</v>
      </c>
      <c r="B17" s="105" t="s">
        <v>908</v>
      </c>
      <c r="C17" s="105" t="s">
        <v>908</v>
      </c>
      <c r="D17" s="105" t="s">
        <v>908</v>
      </c>
      <c r="E17" s="105" t="s">
        <v>908</v>
      </c>
      <c r="F17" s="105" t="s">
        <v>908</v>
      </c>
      <c r="G17" s="105" t="s">
        <v>908</v>
      </c>
      <c r="H17" s="105" t="s">
        <v>908</v>
      </c>
      <c r="I17" s="105" t="s">
        <v>908</v>
      </c>
      <c r="J17" s="105" t="s">
        <v>908</v>
      </c>
      <c r="K17" s="105" t="s">
        <v>908</v>
      </c>
      <c r="L17" s="105" t="s">
        <v>908</v>
      </c>
      <c r="M17" s="105" t="s">
        <v>908</v>
      </c>
      <c r="N17" s="105" t="s">
        <v>908</v>
      </c>
      <c r="O17" s="105" t="s">
        <v>908</v>
      </c>
      <c r="P17" s="105" t="s">
        <v>908</v>
      </c>
      <c r="Q17" s="105" t="s">
        <v>908</v>
      </c>
      <c r="R17" s="105" t="s">
        <v>908</v>
      </c>
      <c r="S17" s="105" t="s">
        <v>908</v>
      </c>
      <c r="T17" s="105" t="s">
        <v>908</v>
      </c>
      <c r="U17" s="105" t="s">
        <v>908</v>
      </c>
      <c r="V17" s="105" t="s">
        <v>908</v>
      </c>
      <c r="W17" s="105" t="s">
        <v>908</v>
      </c>
      <c r="X17" s="105" t="s">
        <v>908</v>
      </c>
      <c r="Y17" s="105" t="s">
        <v>908</v>
      </c>
      <c r="Z17" s="105" t="s">
        <v>908</v>
      </c>
      <c r="AA17" s="105" t="s">
        <v>908</v>
      </c>
      <c r="AB17" s="105" t="s">
        <v>908</v>
      </c>
      <c r="AC17" s="105" t="s">
        <v>908</v>
      </c>
    </row>
    <row r="18" spans="1:29" ht="33" x14ac:dyDescent="0.25">
      <c r="A18" s="106" t="s">
        <v>1019</v>
      </c>
      <c r="B18" s="107" t="s">
        <v>926</v>
      </c>
      <c r="C18" s="107" t="s">
        <v>926</v>
      </c>
      <c r="D18" s="107" t="s">
        <v>926</v>
      </c>
      <c r="E18" s="107" t="s">
        <v>926</v>
      </c>
      <c r="F18" s="107" t="s">
        <v>926</v>
      </c>
      <c r="G18" s="107" t="s">
        <v>926</v>
      </c>
      <c r="H18" s="107" t="s">
        <v>926</v>
      </c>
      <c r="I18" s="107" t="s">
        <v>926</v>
      </c>
      <c r="J18" s="107" t="s">
        <v>926</v>
      </c>
      <c r="K18" s="107" t="s">
        <v>926</v>
      </c>
      <c r="L18" s="107" t="s">
        <v>926</v>
      </c>
      <c r="M18" s="107" t="s">
        <v>926</v>
      </c>
      <c r="N18" s="107" t="s">
        <v>926</v>
      </c>
      <c r="O18" s="107" t="s">
        <v>926</v>
      </c>
      <c r="P18" s="107" t="s">
        <v>926</v>
      </c>
      <c r="Q18" s="107" t="s">
        <v>926</v>
      </c>
      <c r="R18" s="107" t="s">
        <v>926</v>
      </c>
      <c r="S18" s="107" t="s">
        <v>926</v>
      </c>
      <c r="T18" s="107" t="s">
        <v>926</v>
      </c>
      <c r="U18" s="107" t="s">
        <v>926</v>
      </c>
      <c r="V18" s="107" t="s">
        <v>926</v>
      </c>
      <c r="W18" s="107" t="s">
        <v>926</v>
      </c>
      <c r="X18" s="107" t="s">
        <v>926</v>
      </c>
      <c r="Y18" s="107" t="s">
        <v>926</v>
      </c>
      <c r="Z18" s="107" t="s">
        <v>926</v>
      </c>
      <c r="AA18" s="107" t="s">
        <v>926</v>
      </c>
      <c r="AB18" s="107" t="s">
        <v>926</v>
      </c>
      <c r="AC18" s="107" t="s">
        <v>926</v>
      </c>
    </row>
    <row r="19" spans="1:29" ht="33" customHeight="1" x14ac:dyDescent="0.25">
      <c r="A19" s="90" t="s">
        <v>910</v>
      </c>
      <c r="B19" s="95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 t="s">
        <v>908</v>
      </c>
      <c r="AA19" s="92" t="s">
        <v>908</v>
      </c>
      <c r="AB19" s="92" t="s">
        <v>908</v>
      </c>
      <c r="AC19" s="92" t="s">
        <v>908</v>
      </c>
    </row>
    <row r="20" spans="1:29" ht="33" customHeight="1" x14ac:dyDescent="0.25">
      <c r="A20" s="90" t="s">
        <v>1015</v>
      </c>
      <c r="B20" s="95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 t="s">
        <v>926</v>
      </c>
      <c r="AA20" s="92" t="s">
        <v>926</v>
      </c>
      <c r="AB20" s="92" t="s">
        <v>926</v>
      </c>
      <c r="AC20" s="92" t="s">
        <v>926</v>
      </c>
    </row>
    <row r="21" spans="1:29" ht="33" customHeight="1" x14ac:dyDescent="0.25">
      <c r="A21" s="90" t="s">
        <v>911</v>
      </c>
      <c r="B21" s="95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 t="s">
        <v>926</v>
      </c>
      <c r="AA21" s="92" t="s">
        <v>926</v>
      </c>
      <c r="AB21" s="92" t="s">
        <v>926</v>
      </c>
      <c r="AC21" s="92" t="s">
        <v>926</v>
      </c>
    </row>
    <row r="22" spans="1:29" ht="27.75" customHeight="1" x14ac:dyDescent="0.25">
      <c r="A22" s="112" t="s">
        <v>1021</v>
      </c>
      <c r="B22" s="108" t="s">
        <v>926</v>
      </c>
      <c r="C22" s="108" t="s">
        <v>926</v>
      </c>
      <c r="D22" s="108" t="s">
        <v>926</v>
      </c>
      <c r="E22" s="108" t="s">
        <v>926</v>
      </c>
      <c r="F22" s="108" t="s">
        <v>926</v>
      </c>
      <c r="G22" s="108" t="s">
        <v>926</v>
      </c>
      <c r="H22" s="108" t="s">
        <v>926</v>
      </c>
      <c r="I22" s="108" t="s">
        <v>926</v>
      </c>
      <c r="J22" s="108" t="s">
        <v>926</v>
      </c>
      <c r="K22" s="108" t="s">
        <v>926</v>
      </c>
      <c r="L22" s="108" t="s">
        <v>926</v>
      </c>
      <c r="M22" s="108" t="s">
        <v>926</v>
      </c>
      <c r="N22" s="108" t="s">
        <v>926</v>
      </c>
      <c r="O22" s="108" t="s">
        <v>926</v>
      </c>
      <c r="P22" s="108" t="s">
        <v>926</v>
      </c>
      <c r="Q22" s="108" t="s">
        <v>926</v>
      </c>
      <c r="R22" s="108" t="s">
        <v>926</v>
      </c>
      <c r="S22" s="108" t="s">
        <v>926</v>
      </c>
      <c r="T22" s="108" t="s">
        <v>926</v>
      </c>
      <c r="U22" s="108" t="s">
        <v>926</v>
      </c>
      <c r="V22" s="108" t="s">
        <v>926</v>
      </c>
      <c r="W22" s="108" t="s">
        <v>926</v>
      </c>
      <c r="X22" s="108" t="s">
        <v>926</v>
      </c>
      <c r="Y22" s="108" t="s">
        <v>926</v>
      </c>
      <c r="Z22" s="108" t="s">
        <v>926</v>
      </c>
      <c r="AA22" s="108" t="s">
        <v>926</v>
      </c>
      <c r="AB22" s="108" t="s">
        <v>926</v>
      </c>
      <c r="AC22" s="108" t="s">
        <v>926</v>
      </c>
    </row>
    <row r="23" spans="1:29" ht="16.5" customHeight="1" x14ac:dyDescent="0.25">
      <c r="A23" s="143" t="s">
        <v>912</v>
      </c>
      <c r="B23" s="143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</row>
    <row r="24" spans="1:29" x14ac:dyDescent="0.25">
      <c r="A24" s="145"/>
      <c r="B24" s="145"/>
      <c r="C24" s="145"/>
      <c r="D24" s="145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</row>
    <row r="25" spans="1:29" x14ac:dyDescent="0.25">
      <c r="A25" s="141"/>
      <c r="B25" s="141"/>
      <c r="C25" s="141"/>
      <c r="D25" s="141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</row>
    <row r="26" spans="1:29" s="7" customFormat="1" ht="16.5" customHeight="1" x14ac:dyDescent="0.25">
      <c r="B26" s="140"/>
      <c r="C26" s="140"/>
      <c r="D26" s="140"/>
      <c r="F26" s="86"/>
      <c r="G26" s="86"/>
      <c r="H26" s="86"/>
      <c r="J26" s="86"/>
      <c r="K26" s="86"/>
      <c r="L26" s="86"/>
    </row>
    <row r="27" spans="1:29" s="7" customFormat="1" ht="16.5" customHeight="1" x14ac:dyDescent="0.25">
      <c r="B27" s="140"/>
      <c r="C27" s="140"/>
      <c r="D27" s="140"/>
      <c r="F27" s="86"/>
      <c r="G27" s="86"/>
      <c r="H27" s="86"/>
      <c r="J27" s="86"/>
      <c r="K27" s="86"/>
      <c r="L27" s="86"/>
    </row>
    <row r="28" spans="1:29" s="7" customFormat="1" ht="16.5" customHeight="1" x14ac:dyDescent="0.25">
      <c r="B28" s="140"/>
      <c r="C28" s="140"/>
      <c r="D28" s="140"/>
      <c r="F28" s="86"/>
      <c r="G28" s="86"/>
      <c r="H28" s="86"/>
      <c r="J28" s="86"/>
      <c r="K28" s="86"/>
      <c r="L28" s="86"/>
    </row>
    <row r="29" spans="1:29" s="7" customFormat="1" ht="16.5" customHeight="1" x14ac:dyDescent="0.25">
      <c r="B29" s="135" t="s">
        <v>1013</v>
      </c>
      <c r="C29" s="135"/>
      <c r="D29" s="135"/>
      <c r="F29" s="135" t="s">
        <v>1020</v>
      </c>
      <c r="G29" s="135"/>
      <c r="H29" s="135"/>
      <c r="J29" s="135" t="s">
        <v>923</v>
      </c>
      <c r="K29" s="135"/>
      <c r="L29" s="135"/>
    </row>
    <row r="30" spans="1:29" x14ac:dyDescent="0.25">
      <c r="A30" s="93"/>
    </row>
    <row r="31" spans="1:29" x14ac:dyDescent="0.25">
      <c r="A31" s="93"/>
    </row>
    <row r="32" spans="1:29" x14ac:dyDescent="0.25">
      <c r="A32" s="93"/>
    </row>
    <row r="33" spans="1:29" x14ac:dyDescent="0.25">
      <c r="A33" s="93"/>
    </row>
    <row r="34" spans="1:29" s="101" customFormat="1" ht="15.75" x14ac:dyDescent="0.25">
      <c r="A34" s="142" t="e">
        <f>#REF!</f>
        <v>#REF!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</row>
    <row r="35" spans="1:29" s="101" customFormat="1" ht="15.75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</row>
    <row r="36" spans="1:29" s="101" customFormat="1" ht="15.75" x14ac:dyDescent="0.25">
      <c r="A36" s="142" t="s">
        <v>885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</row>
    <row r="37" spans="1:29" s="101" customFormat="1" ht="15.75" x14ac:dyDescent="0.25">
      <c r="A37" s="138" t="s">
        <v>913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</row>
    <row r="38" spans="1:29" s="101" customFormat="1" ht="15.75" x14ac:dyDescent="0.25">
      <c r="A38" s="130" t="s">
        <v>886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</row>
    <row r="39" spans="1:29" x14ac:dyDescent="0.25">
      <c r="A39" s="137" t="s">
        <v>925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</row>
    <row r="40" spans="1:29" s="3" customFormat="1" ht="37.5" customHeight="1" x14ac:dyDescent="0.25">
      <c r="A40" s="110" t="s">
        <v>887</v>
      </c>
      <c r="B40" s="136" t="s">
        <v>888</v>
      </c>
      <c r="C40" s="136"/>
      <c r="D40" s="136" t="s">
        <v>889</v>
      </c>
      <c r="E40" s="136"/>
      <c r="F40" s="136" t="s">
        <v>890</v>
      </c>
      <c r="G40" s="136"/>
      <c r="H40" s="136" t="s">
        <v>891</v>
      </c>
      <c r="I40" s="136"/>
      <c r="J40" s="136" t="s">
        <v>892</v>
      </c>
      <c r="K40" s="136"/>
      <c r="L40" s="136" t="s">
        <v>893</v>
      </c>
      <c r="M40" s="136"/>
      <c r="N40" s="136" t="s">
        <v>894</v>
      </c>
      <c r="O40" s="136"/>
      <c r="P40" s="136" t="s">
        <v>895</v>
      </c>
      <c r="Q40" s="136"/>
      <c r="R40" s="136" t="s">
        <v>896</v>
      </c>
      <c r="S40" s="136"/>
      <c r="T40" s="136" t="s">
        <v>897</v>
      </c>
      <c r="U40" s="136"/>
      <c r="V40" s="136" t="s">
        <v>898</v>
      </c>
      <c r="W40" s="136"/>
      <c r="X40" s="136" t="s">
        <v>899</v>
      </c>
      <c r="Y40" s="136"/>
      <c r="Z40" s="136" t="s">
        <v>900</v>
      </c>
      <c r="AA40" s="136"/>
      <c r="AB40" s="136" t="s">
        <v>901</v>
      </c>
      <c r="AC40" s="136"/>
    </row>
    <row r="41" spans="1:29" s="89" customFormat="1" ht="23.25" customHeight="1" x14ac:dyDescent="0.25">
      <c r="A41" s="102" t="s">
        <v>1018</v>
      </c>
      <c r="B41" s="96" t="e">
        <f>#REF!</f>
        <v>#REF!</v>
      </c>
      <c r="C41" s="97" t="e">
        <f>#REF!-1</f>
        <v>#REF!</v>
      </c>
      <c r="D41" s="98" t="e">
        <f>#REF!</f>
        <v>#REF!</v>
      </c>
      <c r="E41" s="97" t="e">
        <f>#REF!-1</f>
        <v>#REF!</v>
      </c>
      <c r="F41" s="98" t="e">
        <f>#REF!</f>
        <v>#REF!</v>
      </c>
      <c r="G41" s="97" t="e">
        <f>#REF!-1</f>
        <v>#REF!</v>
      </c>
      <c r="H41" s="98" t="e">
        <f>#REF!</f>
        <v>#REF!</v>
      </c>
      <c r="I41" s="97" t="e">
        <f>#REF!-1</f>
        <v>#REF!</v>
      </c>
      <c r="J41" s="98" t="e">
        <f>#REF!</f>
        <v>#REF!</v>
      </c>
      <c r="K41" s="97" t="e">
        <f>#REF!-1</f>
        <v>#REF!</v>
      </c>
      <c r="L41" s="98" t="e">
        <f>#REF!</f>
        <v>#REF!</v>
      </c>
      <c r="M41" s="97" t="e">
        <f>#REF!-1</f>
        <v>#REF!</v>
      </c>
      <c r="N41" s="98" t="e">
        <f>#REF!</f>
        <v>#REF!</v>
      </c>
      <c r="O41" s="97" t="e">
        <f>#REF!-1</f>
        <v>#REF!</v>
      </c>
      <c r="P41" s="98" t="e">
        <f>#REF!</f>
        <v>#REF!</v>
      </c>
      <c r="Q41" s="97" t="e">
        <f>#REF!-1</f>
        <v>#REF!</v>
      </c>
      <c r="R41" s="98" t="e">
        <f>#REF!</f>
        <v>#REF!</v>
      </c>
      <c r="S41" s="97" t="e">
        <f>#REF!-1</f>
        <v>#REF!</v>
      </c>
      <c r="T41" s="98" t="e">
        <f>#REF!</f>
        <v>#REF!</v>
      </c>
      <c r="U41" s="97" t="e">
        <f>#REF!-1</f>
        <v>#REF!</v>
      </c>
      <c r="V41" s="98" t="e">
        <f>#REF!</f>
        <v>#REF!</v>
      </c>
      <c r="W41" s="97" t="e">
        <f>#REF!-1</f>
        <v>#REF!</v>
      </c>
      <c r="X41" s="98" t="e">
        <f>#REF!</f>
        <v>#REF!</v>
      </c>
      <c r="Y41" s="97" t="e">
        <f>#REF!-1</f>
        <v>#REF!</v>
      </c>
      <c r="Z41" s="98" t="e">
        <f>#REF!</f>
        <v>#REF!</v>
      </c>
      <c r="AA41" s="97" t="e">
        <f>#REF!-1</f>
        <v>#REF!</v>
      </c>
      <c r="AB41" s="98" t="e">
        <f>#REF!</f>
        <v>#REF!</v>
      </c>
      <c r="AC41" s="99" t="e">
        <f>#REF!-1</f>
        <v>#REF!</v>
      </c>
    </row>
    <row r="42" spans="1:29" ht="33" customHeight="1" x14ac:dyDescent="0.25">
      <c r="A42" s="90" t="s">
        <v>914</v>
      </c>
      <c r="B42" s="95"/>
      <c r="C42" s="91"/>
      <c r="D42" s="91" t="s">
        <v>926</v>
      </c>
      <c r="E42" s="91" t="s">
        <v>926</v>
      </c>
      <c r="F42" s="91" t="s">
        <v>926</v>
      </c>
      <c r="G42" s="91" t="s">
        <v>926</v>
      </c>
      <c r="H42" s="91" t="s">
        <v>926</v>
      </c>
      <c r="I42" s="91" t="s">
        <v>926</v>
      </c>
      <c r="J42" s="91" t="s">
        <v>926</v>
      </c>
      <c r="K42" s="91" t="s">
        <v>926</v>
      </c>
      <c r="L42" s="91" t="s">
        <v>926</v>
      </c>
      <c r="M42" s="91" t="s">
        <v>926</v>
      </c>
      <c r="N42" s="91" t="s">
        <v>926</v>
      </c>
      <c r="O42" s="91" t="s">
        <v>926</v>
      </c>
      <c r="P42" s="91" t="s">
        <v>926</v>
      </c>
      <c r="Q42" s="91" t="s">
        <v>926</v>
      </c>
      <c r="R42" s="91" t="s">
        <v>926</v>
      </c>
      <c r="S42" s="91" t="s">
        <v>926</v>
      </c>
      <c r="T42" s="91" t="s">
        <v>926</v>
      </c>
      <c r="U42" s="91" t="s">
        <v>926</v>
      </c>
      <c r="V42" s="91" t="s">
        <v>926</v>
      </c>
      <c r="W42" s="91" t="s">
        <v>926</v>
      </c>
      <c r="X42" s="91" t="s">
        <v>926</v>
      </c>
      <c r="Y42" s="91" t="s">
        <v>926</v>
      </c>
      <c r="Z42" s="92" t="s">
        <v>926</v>
      </c>
      <c r="AA42" s="92" t="s">
        <v>926</v>
      </c>
      <c r="AB42" s="92" t="s">
        <v>926</v>
      </c>
      <c r="AC42" s="92" t="s">
        <v>926</v>
      </c>
    </row>
    <row r="43" spans="1:29" ht="33" customHeight="1" x14ac:dyDescent="0.25">
      <c r="A43" s="90" t="s">
        <v>915</v>
      </c>
      <c r="B43" s="95"/>
      <c r="C43" s="92" t="s">
        <v>926</v>
      </c>
      <c r="D43" s="92" t="s">
        <v>926</v>
      </c>
      <c r="E43" s="92" t="s">
        <v>926</v>
      </c>
      <c r="F43" s="92" t="s">
        <v>926</v>
      </c>
      <c r="G43" s="92" t="s">
        <v>926</v>
      </c>
      <c r="H43" s="92" t="s">
        <v>926</v>
      </c>
      <c r="I43" s="92" t="s">
        <v>926</v>
      </c>
      <c r="J43" s="92" t="s">
        <v>926</v>
      </c>
      <c r="K43" s="92" t="s">
        <v>926</v>
      </c>
      <c r="L43" s="92" t="s">
        <v>926</v>
      </c>
      <c r="M43" s="92" t="s">
        <v>926</v>
      </c>
      <c r="N43" s="92" t="s">
        <v>926</v>
      </c>
      <c r="O43" s="92" t="s">
        <v>926</v>
      </c>
      <c r="P43" s="92" t="s">
        <v>926</v>
      </c>
      <c r="Q43" s="92" t="s">
        <v>926</v>
      </c>
      <c r="R43" s="92" t="s">
        <v>926</v>
      </c>
      <c r="S43" s="92" t="s">
        <v>926</v>
      </c>
      <c r="T43" s="92" t="s">
        <v>926</v>
      </c>
      <c r="U43" s="92" t="s">
        <v>926</v>
      </c>
      <c r="V43" s="92" t="s">
        <v>926</v>
      </c>
      <c r="W43" s="92" t="s">
        <v>926</v>
      </c>
      <c r="X43" s="92" t="s">
        <v>926</v>
      </c>
      <c r="Y43" s="92" t="s">
        <v>926</v>
      </c>
      <c r="Z43" s="92" t="s">
        <v>926</v>
      </c>
      <c r="AA43" s="92" t="s">
        <v>926</v>
      </c>
      <c r="AB43" s="92" t="s">
        <v>926</v>
      </c>
      <c r="AC43" s="92" t="s">
        <v>926</v>
      </c>
    </row>
    <row r="44" spans="1:29" ht="33" customHeight="1" x14ac:dyDescent="0.25">
      <c r="A44" s="90" t="s">
        <v>916</v>
      </c>
      <c r="B44" s="95" t="s">
        <v>926</v>
      </c>
      <c r="C44" s="92" t="s">
        <v>926</v>
      </c>
      <c r="D44" s="92" t="s">
        <v>926</v>
      </c>
      <c r="E44" s="92" t="s">
        <v>926</v>
      </c>
      <c r="F44" s="92" t="s">
        <v>926</v>
      </c>
      <c r="G44" s="92" t="s">
        <v>926</v>
      </c>
      <c r="H44" s="92" t="s">
        <v>926</v>
      </c>
      <c r="I44" s="92" t="s">
        <v>926</v>
      </c>
      <c r="J44" s="92" t="s">
        <v>926</v>
      </c>
      <c r="K44" s="92" t="s">
        <v>926</v>
      </c>
      <c r="L44" s="92" t="s">
        <v>926</v>
      </c>
      <c r="M44" s="92" t="s">
        <v>926</v>
      </c>
      <c r="N44" s="92" t="s">
        <v>926</v>
      </c>
      <c r="O44" s="92" t="s">
        <v>926</v>
      </c>
      <c r="P44" s="92" t="s">
        <v>926</v>
      </c>
      <c r="Q44" s="92" t="s">
        <v>926</v>
      </c>
      <c r="R44" s="92" t="s">
        <v>926</v>
      </c>
      <c r="S44" s="92" t="s">
        <v>926</v>
      </c>
      <c r="T44" s="92" t="s">
        <v>926</v>
      </c>
      <c r="U44" s="92" t="s">
        <v>926</v>
      </c>
      <c r="V44" s="92" t="s">
        <v>926</v>
      </c>
      <c r="W44" s="92" t="s">
        <v>926</v>
      </c>
      <c r="X44" s="92" t="s">
        <v>926</v>
      </c>
      <c r="Y44" s="92" t="s">
        <v>926</v>
      </c>
      <c r="Z44" s="92" t="s">
        <v>926</v>
      </c>
      <c r="AA44" s="92" t="s">
        <v>926</v>
      </c>
      <c r="AB44" s="92" t="s">
        <v>926</v>
      </c>
      <c r="AC44" s="92" t="s">
        <v>926</v>
      </c>
    </row>
    <row r="45" spans="1:29" ht="21" customHeight="1" x14ac:dyDescent="0.25">
      <c r="A45" s="104" t="s">
        <v>917</v>
      </c>
      <c r="B45" s="105" t="s">
        <v>926</v>
      </c>
      <c r="C45" s="105" t="s">
        <v>926</v>
      </c>
      <c r="D45" s="105" t="s">
        <v>926</v>
      </c>
      <c r="E45" s="105" t="s">
        <v>926</v>
      </c>
      <c r="F45" s="105" t="s">
        <v>926</v>
      </c>
      <c r="G45" s="105" t="s">
        <v>926</v>
      </c>
      <c r="H45" s="105" t="s">
        <v>926</v>
      </c>
      <c r="I45" s="105" t="s">
        <v>926</v>
      </c>
      <c r="J45" s="105" t="s">
        <v>926</v>
      </c>
      <c r="K45" s="105" t="s">
        <v>926</v>
      </c>
      <c r="L45" s="105" t="s">
        <v>926</v>
      </c>
      <c r="M45" s="105" t="s">
        <v>926</v>
      </c>
      <c r="N45" s="105" t="s">
        <v>926</v>
      </c>
      <c r="O45" s="105" t="s">
        <v>926</v>
      </c>
      <c r="P45" s="105" t="s">
        <v>926</v>
      </c>
      <c r="Q45" s="105" t="s">
        <v>926</v>
      </c>
      <c r="R45" s="105" t="s">
        <v>926</v>
      </c>
      <c r="S45" s="105" t="s">
        <v>926</v>
      </c>
      <c r="T45" s="105" t="s">
        <v>926</v>
      </c>
      <c r="U45" s="105" t="s">
        <v>926</v>
      </c>
      <c r="V45" s="105" t="s">
        <v>926</v>
      </c>
      <c r="W45" s="105" t="s">
        <v>926</v>
      </c>
      <c r="X45" s="105" t="s">
        <v>926</v>
      </c>
      <c r="Y45" s="105" t="s">
        <v>926</v>
      </c>
      <c r="Z45" s="105" t="s">
        <v>926</v>
      </c>
      <c r="AA45" s="105" t="s">
        <v>926</v>
      </c>
      <c r="AB45" s="105" t="s">
        <v>926</v>
      </c>
      <c r="AC45" s="105" t="s">
        <v>926</v>
      </c>
    </row>
    <row r="46" spans="1:29" ht="33" customHeight="1" x14ac:dyDescent="0.25">
      <c r="A46" s="90" t="s">
        <v>918</v>
      </c>
      <c r="B46" s="95"/>
      <c r="C46" s="92" t="s">
        <v>926</v>
      </c>
      <c r="D46" s="92" t="s">
        <v>926</v>
      </c>
      <c r="E46" s="92" t="s">
        <v>926</v>
      </c>
      <c r="F46" s="92" t="s">
        <v>926</v>
      </c>
      <c r="G46" s="92" t="s">
        <v>926</v>
      </c>
      <c r="H46" s="92" t="s">
        <v>926</v>
      </c>
      <c r="I46" s="92" t="s">
        <v>926</v>
      </c>
      <c r="J46" s="92" t="s">
        <v>926</v>
      </c>
      <c r="K46" s="92" t="s">
        <v>926</v>
      </c>
      <c r="L46" s="92" t="s">
        <v>926</v>
      </c>
      <c r="M46" s="92" t="s">
        <v>926</v>
      </c>
      <c r="N46" s="92" t="s">
        <v>926</v>
      </c>
      <c r="O46" s="92" t="s">
        <v>926</v>
      </c>
      <c r="P46" s="92" t="s">
        <v>926</v>
      </c>
      <c r="Q46" s="92" t="s">
        <v>926</v>
      </c>
      <c r="R46" s="92" t="s">
        <v>926</v>
      </c>
      <c r="S46" s="92" t="s">
        <v>926</v>
      </c>
      <c r="T46" s="92" t="s">
        <v>926</v>
      </c>
      <c r="U46" s="92" t="s">
        <v>926</v>
      </c>
      <c r="V46" s="92" t="s">
        <v>926</v>
      </c>
      <c r="W46" s="92" t="s">
        <v>926</v>
      </c>
      <c r="X46" s="92" t="s">
        <v>926</v>
      </c>
      <c r="Y46" s="92" t="s">
        <v>926</v>
      </c>
      <c r="Z46" s="92" t="s">
        <v>926</v>
      </c>
      <c r="AA46" s="92" t="s">
        <v>926</v>
      </c>
      <c r="AB46" s="92" t="s">
        <v>926</v>
      </c>
      <c r="AC46" s="92" t="s">
        <v>926</v>
      </c>
    </row>
    <row r="47" spans="1:29" ht="33" customHeight="1" x14ac:dyDescent="0.25">
      <c r="A47" s="90" t="s">
        <v>919</v>
      </c>
      <c r="B47" s="95" t="s">
        <v>926</v>
      </c>
      <c r="C47" s="92" t="s">
        <v>926</v>
      </c>
      <c r="D47" s="92" t="s">
        <v>926</v>
      </c>
      <c r="E47" s="92" t="s">
        <v>926</v>
      </c>
      <c r="F47" s="92" t="s">
        <v>926</v>
      </c>
      <c r="G47" s="92" t="s">
        <v>926</v>
      </c>
      <c r="H47" s="92" t="s">
        <v>926</v>
      </c>
      <c r="I47" s="92" t="s">
        <v>926</v>
      </c>
      <c r="J47" s="92" t="s">
        <v>926</v>
      </c>
      <c r="K47" s="92" t="s">
        <v>926</v>
      </c>
      <c r="L47" s="92" t="s">
        <v>926</v>
      </c>
      <c r="M47" s="92" t="s">
        <v>926</v>
      </c>
      <c r="N47" s="92" t="s">
        <v>926</v>
      </c>
      <c r="O47" s="92" t="s">
        <v>926</v>
      </c>
      <c r="P47" s="92" t="s">
        <v>926</v>
      </c>
      <c r="Q47" s="92" t="s">
        <v>926</v>
      </c>
      <c r="R47" s="92" t="s">
        <v>926</v>
      </c>
      <c r="S47" s="92" t="s">
        <v>926</v>
      </c>
      <c r="T47" s="92" t="s">
        <v>926</v>
      </c>
      <c r="U47" s="92" t="s">
        <v>926</v>
      </c>
      <c r="V47" s="92" t="s">
        <v>926</v>
      </c>
      <c r="W47" s="92" t="s">
        <v>926</v>
      </c>
      <c r="X47" s="92" t="s">
        <v>926</v>
      </c>
      <c r="Y47" s="92" t="s">
        <v>926</v>
      </c>
      <c r="Z47" s="92" t="s">
        <v>926</v>
      </c>
      <c r="AA47" s="92" t="s">
        <v>926</v>
      </c>
      <c r="AB47" s="92" t="s">
        <v>926</v>
      </c>
      <c r="AC47" s="92" t="s">
        <v>926</v>
      </c>
    </row>
    <row r="48" spans="1:29" ht="21" customHeight="1" x14ac:dyDescent="0.25">
      <c r="A48" s="104" t="s">
        <v>920</v>
      </c>
      <c r="B48" s="105" t="s">
        <v>926</v>
      </c>
      <c r="C48" s="105" t="s">
        <v>926</v>
      </c>
      <c r="D48" s="105" t="s">
        <v>926</v>
      </c>
      <c r="E48" s="105" t="s">
        <v>926</v>
      </c>
      <c r="F48" s="105" t="s">
        <v>926</v>
      </c>
      <c r="G48" s="105" t="s">
        <v>926</v>
      </c>
      <c r="H48" s="105" t="s">
        <v>926</v>
      </c>
      <c r="I48" s="105" t="s">
        <v>926</v>
      </c>
      <c r="J48" s="105" t="s">
        <v>926</v>
      </c>
      <c r="K48" s="105" t="s">
        <v>926</v>
      </c>
      <c r="L48" s="105" t="s">
        <v>926</v>
      </c>
      <c r="M48" s="105" t="s">
        <v>926</v>
      </c>
      <c r="N48" s="105" t="s">
        <v>926</v>
      </c>
      <c r="O48" s="105" t="s">
        <v>926</v>
      </c>
      <c r="P48" s="105" t="s">
        <v>926</v>
      </c>
      <c r="Q48" s="105" t="s">
        <v>926</v>
      </c>
      <c r="R48" s="105" t="s">
        <v>926</v>
      </c>
      <c r="S48" s="105" t="s">
        <v>926</v>
      </c>
      <c r="T48" s="105" t="s">
        <v>926</v>
      </c>
      <c r="U48" s="105" t="s">
        <v>926</v>
      </c>
      <c r="V48" s="105" t="s">
        <v>926</v>
      </c>
      <c r="W48" s="105" t="s">
        <v>926</v>
      </c>
      <c r="X48" s="105" t="s">
        <v>926</v>
      </c>
      <c r="Y48" s="105" t="s">
        <v>926</v>
      </c>
      <c r="Z48" s="105" t="s">
        <v>926</v>
      </c>
      <c r="AA48" s="105" t="s">
        <v>926</v>
      </c>
      <c r="AB48" s="105" t="s">
        <v>926</v>
      </c>
      <c r="AC48" s="105" t="s">
        <v>926</v>
      </c>
    </row>
    <row r="49" spans="1:29" ht="16.5" customHeight="1" x14ac:dyDescent="0.25">
      <c r="A49" s="139" t="s">
        <v>912</v>
      </c>
      <c r="B49" s="13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</row>
    <row r="50" spans="1:29" ht="16.5" customHeight="1" x14ac:dyDescent="0.25"/>
    <row r="52" spans="1:29" x14ac:dyDescent="0.25">
      <c r="A52" s="94"/>
    </row>
    <row r="53" spans="1:29" s="7" customFormat="1" ht="16.5" customHeight="1" x14ac:dyDescent="0.25">
      <c r="B53" s="140"/>
      <c r="C53" s="140"/>
      <c r="D53" s="140"/>
      <c r="F53" s="86"/>
      <c r="G53" s="86"/>
      <c r="H53" s="86"/>
      <c r="J53" s="86"/>
      <c r="K53" s="86"/>
      <c r="L53" s="86"/>
    </row>
    <row r="54" spans="1:29" s="7" customFormat="1" ht="16.5" customHeight="1" x14ac:dyDescent="0.25">
      <c r="B54" s="140"/>
      <c r="C54" s="140"/>
      <c r="D54" s="140"/>
      <c r="F54" s="86"/>
      <c r="G54" s="86"/>
      <c r="H54" s="86"/>
      <c r="J54" s="86"/>
      <c r="K54" s="86"/>
      <c r="L54" s="86"/>
    </row>
    <row r="55" spans="1:29" s="7" customFormat="1" ht="16.5" customHeight="1" x14ac:dyDescent="0.25">
      <c r="B55" s="140"/>
      <c r="C55" s="140"/>
      <c r="D55" s="140"/>
      <c r="F55" s="86"/>
      <c r="G55" s="86"/>
      <c r="H55" s="86"/>
      <c r="J55" s="86"/>
      <c r="K55" s="86"/>
      <c r="L55" s="86"/>
    </row>
    <row r="56" spans="1:29" s="7" customFormat="1" ht="16.5" customHeight="1" x14ac:dyDescent="0.25">
      <c r="B56" s="135" t="s">
        <v>1013</v>
      </c>
      <c r="C56" s="135"/>
      <c r="D56" s="135"/>
      <c r="F56" s="135" t="s">
        <v>1020</v>
      </c>
      <c r="G56" s="135"/>
      <c r="H56" s="135"/>
      <c r="J56" s="135" t="s">
        <v>923</v>
      </c>
      <c r="K56" s="135"/>
      <c r="L56" s="135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2024-04-02T13:59:57Z</dcterms:modified>
</cp:coreProperties>
</file>