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cordero\Documents\CONTABILIDAD 2023\EEFF SEGUNDO SEMESTRE 2023\EEFF JUNIO\3.OTROS ESTADOS\"/>
    </mc:Choice>
  </mc:AlternateContent>
  <bookViews>
    <workbookView xWindow="0" yWindow="0" windowWidth="23040" windowHeight="9060"/>
  </bookViews>
  <sheets>
    <sheet name="EstadoCambiosPatrimonioNeto" sheetId="4" r:id="rId1"/>
    <sheet name="Data" sheetId="5" r:id="rId2"/>
  </sheets>
  <definedNames>
    <definedName name="_xlnm.Print_Area" localSheetId="0">EstadoCambiosPatrimonioNeto!$A$1:$K$38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0" i="4" l="1"/>
  <c r="K29" i="4"/>
  <c r="K28" i="4"/>
  <c r="K27" i="4"/>
  <c r="K26" i="4"/>
  <c r="K25" i="4"/>
  <c r="K24" i="4"/>
  <c r="K23" i="4"/>
  <c r="K22" i="4"/>
  <c r="K21" i="4"/>
  <c r="K20" i="4"/>
  <c r="K19" i="4"/>
  <c r="K18" i="4"/>
  <c r="K17" i="4"/>
  <c r="K16" i="4"/>
  <c r="K15" i="4"/>
  <c r="K14" i="4"/>
  <c r="K13" i="4"/>
  <c r="K11" i="4"/>
  <c r="J31" i="4"/>
  <c r="J32" i="4" s="1"/>
  <c r="I31" i="4"/>
  <c r="I32" i="4" s="1"/>
  <c r="H31" i="4"/>
  <c r="H32" i="4" s="1"/>
  <c r="G31" i="4"/>
  <c r="G32" i="4" s="1"/>
  <c r="F31" i="4"/>
  <c r="F32" i="4" s="1"/>
  <c r="E31" i="4"/>
  <c r="E32" i="4" s="1"/>
  <c r="D31" i="4"/>
  <c r="D32" i="4" s="1"/>
  <c r="K31" i="4" l="1"/>
  <c r="K32" i="4" s="1"/>
  <c r="A2" i="5"/>
  <c r="B4" i="4" l="1"/>
  <c r="A11" i="4"/>
  <c r="F20" i="5"/>
  <c r="F19" i="5"/>
  <c r="F18" i="5"/>
  <c r="F17" i="5"/>
  <c r="F16" i="5"/>
  <c r="F15" i="5"/>
  <c r="F14" i="5"/>
  <c r="F13" i="5"/>
  <c r="F12" i="5"/>
  <c r="F11" i="5"/>
  <c r="F10" i="5"/>
  <c r="F9" i="5"/>
  <c r="F8" i="5"/>
  <c r="F7" i="5"/>
  <c r="F6" i="5"/>
  <c r="F5" i="5"/>
  <c r="F4" i="5"/>
  <c r="F3" i="5"/>
  <c r="S22" i="5" l="1"/>
  <c r="S21" i="5"/>
  <c r="S20" i="5"/>
  <c r="S19" i="5"/>
  <c r="S18" i="5"/>
  <c r="S17" i="5"/>
  <c r="S16" i="5"/>
  <c r="S15" i="5"/>
  <c r="S14" i="5"/>
  <c r="S13" i="5"/>
  <c r="S12" i="5"/>
  <c r="S11" i="5"/>
  <c r="S10" i="5"/>
  <c r="S9" i="5"/>
  <c r="S8" i="5"/>
  <c r="S7" i="5"/>
  <c r="S6" i="5"/>
  <c r="S5" i="5"/>
  <c r="S4" i="5"/>
  <c r="S3" i="5"/>
  <c r="S2" i="5"/>
  <c r="R22" i="5"/>
  <c r="R21" i="5"/>
  <c r="R20" i="5"/>
  <c r="R19" i="5"/>
  <c r="R18" i="5"/>
  <c r="R17" i="5"/>
  <c r="R16" i="5"/>
  <c r="R15" i="5"/>
  <c r="R14" i="5"/>
  <c r="R13" i="5"/>
  <c r="R12" i="5"/>
  <c r="R11" i="5"/>
  <c r="R10" i="5"/>
  <c r="R9" i="5"/>
  <c r="R8" i="5"/>
  <c r="R7" i="5"/>
  <c r="R6" i="5"/>
  <c r="R5" i="5"/>
  <c r="R4" i="5"/>
  <c r="R3" i="5"/>
  <c r="R2" i="5"/>
  <c r="Q22" i="5"/>
  <c r="Q21" i="5"/>
  <c r="Q20" i="5"/>
  <c r="Q19" i="5"/>
  <c r="Q18" i="5"/>
  <c r="Q17" i="5"/>
  <c r="Q16" i="5"/>
  <c r="Q15" i="5"/>
  <c r="Q14" i="5"/>
  <c r="Q13" i="5"/>
  <c r="Q12" i="5"/>
  <c r="Q11" i="5"/>
  <c r="Q10" i="5"/>
  <c r="Q9" i="5"/>
  <c r="Q8" i="5"/>
  <c r="Q7" i="5"/>
  <c r="Q6" i="5"/>
  <c r="Q5" i="5"/>
  <c r="Q4" i="5"/>
  <c r="Q3" i="5"/>
  <c r="Q2" i="5"/>
  <c r="N2" i="5"/>
  <c r="O2" i="5"/>
  <c r="P2" i="5"/>
  <c r="N3" i="5"/>
  <c r="O3" i="5"/>
  <c r="P3" i="5"/>
  <c r="N4" i="5"/>
  <c r="O4" i="5"/>
  <c r="P4" i="5"/>
  <c r="N5" i="5"/>
  <c r="O5" i="5"/>
  <c r="P5" i="5"/>
  <c r="N6" i="5"/>
  <c r="O6" i="5"/>
  <c r="P6" i="5"/>
  <c r="N7" i="5"/>
  <c r="O7" i="5"/>
  <c r="P7" i="5"/>
  <c r="N8" i="5"/>
  <c r="O8" i="5"/>
  <c r="P8" i="5"/>
  <c r="N9" i="5"/>
  <c r="O9" i="5"/>
  <c r="P9" i="5"/>
  <c r="N10" i="5"/>
  <c r="O10" i="5"/>
  <c r="P10" i="5"/>
  <c r="N11" i="5"/>
  <c r="O11" i="5"/>
  <c r="P11" i="5"/>
  <c r="N12" i="5"/>
  <c r="O12" i="5"/>
  <c r="P12" i="5"/>
  <c r="N13" i="5"/>
  <c r="O13" i="5"/>
  <c r="P13" i="5"/>
  <c r="N14" i="5"/>
  <c r="O14" i="5"/>
  <c r="P14" i="5"/>
  <c r="N15" i="5"/>
  <c r="O15" i="5"/>
  <c r="P15" i="5"/>
  <c r="N16" i="5"/>
  <c r="O16" i="5"/>
  <c r="P16" i="5"/>
  <c r="N17" i="5"/>
  <c r="O17" i="5"/>
  <c r="P17" i="5"/>
  <c r="N18" i="5"/>
  <c r="O18" i="5"/>
  <c r="P18" i="5"/>
  <c r="N19" i="5"/>
  <c r="O19" i="5"/>
  <c r="P19" i="5"/>
  <c r="N20" i="5"/>
  <c r="O20" i="5"/>
  <c r="P20" i="5"/>
  <c r="N21" i="5"/>
  <c r="O21" i="5"/>
  <c r="P21" i="5"/>
  <c r="N22" i="5"/>
  <c r="O22" i="5"/>
  <c r="P22" i="5"/>
  <c r="L2" i="5"/>
  <c r="M2" i="5"/>
  <c r="L3" i="5"/>
  <c r="M3" i="5"/>
  <c r="L4" i="5"/>
  <c r="M4" i="5"/>
  <c r="L5" i="5"/>
  <c r="M5" i="5"/>
  <c r="L6" i="5"/>
  <c r="M6" i="5"/>
  <c r="L7" i="5"/>
  <c r="M7" i="5"/>
  <c r="L8" i="5"/>
  <c r="M8" i="5"/>
  <c r="L9" i="5"/>
  <c r="M9" i="5"/>
  <c r="L10" i="5"/>
  <c r="M10" i="5"/>
  <c r="L11" i="5"/>
  <c r="M11" i="5"/>
  <c r="L12" i="5"/>
  <c r="M12" i="5"/>
  <c r="L13" i="5"/>
  <c r="M13" i="5"/>
  <c r="L14" i="5"/>
  <c r="M14" i="5"/>
  <c r="L15" i="5"/>
  <c r="M15" i="5"/>
  <c r="L16" i="5"/>
  <c r="M16" i="5"/>
  <c r="L17" i="5"/>
  <c r="M17" i="5"/>
  <c r="L18" i="5"/>
  <c r="M18" i="5"/>
  <c r="L19" i="5"/>
  <c r="M19" i="5"/>
  <c r="L20" i="5"/>
  <c r="M20" i="5"/>
  <c r="L21" i="5"/>
  <c r="M21" i="5"/>
  <c r="L22" i="5"/>
  <c r="M22" i="5"/>
  <c r="J2" i="5"/>
  <c r="K2" i="5"/>
  <c r="J3" i="5"/>
  <c r="K3" i="5"/>
  <c r="J4" i="5"/>
  <c r="K4" i="5"/>
  <c r="J5" i="5"/>
  <c r="K5" i="5"/>
  <c r="J6" i="5"/>
  <c r="K6" i="5"/>
  <c r="J7" i="5"/>
  <c r="K7" i="5"/>
  <c r="J8" i="5"/>
  <c r="K8" i="5"/>
  <c r="J9" i="5"/>
  <c r="K9" i="5"/>
  <c r="J10" i="5"/>
  <c r="K10" i="5"/>
  <c r="J11" i="5"/>
  <c r="K11" i="5"/>
  <c r="J12" i="5"/>
  <c r="K12" i="5"/>
  <c r="J13" i="5"/>
  <c r="K13" i="5"/>
  <c r="J14" i="5"/>
  <c r="K14" i="5"/>
  <c r="J15" i="5"/>
  <c r="K15" i="5"/>
  <c r="J16" i="5"/>
  <c r="K16" i="5"/>
  <c r="J17" i="5"/>
  <c r="K17" i="5"/>
  <c r="J18" i="5"/>
  <c r="K18" i="5"/>
  <c r="J19" i="5"/>
  <c r="K19" i="5"/>
  <c r="J20" i="5"/>
  <c r="K20" i="5"/>
  <c r="J21" i="5"/>
  <c r="K21" i="5"/>
  <c r="J22" i="5"/>
  <c r="K22" i="5"/>
  <c r="H2" i="5"/>
  <c r="I2" i="5"/>
  <c r="H3" i="5"/>
  <c r="I3" i="5"/>
  <c r="H4" i="5"/>
  <c r="I4" i="5"/>
  <c r="H5" i="5"/>
  <c r="I5" i="5"/>
  <c r="H6" i="5"/>
  <c r="I6" i="5"/>
  <c r="H7" i="5"/>
  <c r="I7" i="5"/>
  <c r="H8" i="5"/>
  <c r="I8" i="5"/>
  <c r="H9" i="5"/>
  <c r="I9" i="5"/>
  <c r="H10" i="5"/>
  <c r="I10" i="5"/>
  <c r="H11" i="5"/>
  <c r="I11" i="5"/>
  <c r="H12" i="5"/>
  <c r="I12" i="5"/>
  <c r="H13" i="5"/>
  <c r="I13" i="5"/>
  <c r="H14" i="5"/>
  <c r="I14" i="5"/>
  <c r="H15" i="5"/>
  <c r="I15" i="5"/>
  <c r="H16" i="5"/>
  <c r="I16" i="5"/>
  <c r="H17" i="5"/>
  <c r="I17" i="5"/>
  <c r="H18" i="5"/>
  <c r="I18" i="5"/>
  <c r="H19" i="5"/>
  <c r="I19" i="5"/>
  <c r="H20" i="5"/>
  <c r="I20" i="5"/>
  <c r="H21" i="5"/>
  <c r="I21" i="5"/>
  <c r="H22" i="5"/>
  <c r="I22" i="5"/>
  <c r="G22" i="5"/>
  <c r="G21" i="5"/>
  <c r="G20" i="5"/>
  <c r="G19" i="5"/>
  <c r="G18" i="5"/>
  <c r="G17" i="5"/>
  <c r="G16" i="5"/>
  <c r="G15" i="5"/>
  <c r="G14" i="5"/>
  <c r="G13" i="5"/>
  <c r="G12" i="5"/>
  <c r="G11" i="5"/>
  <c r="G10" i="5"/>
  <c r="G9" i="5"/>
  <c r="G8" i="5"/>
  <c r="G7" i="5"/>
  <c r="G6" i="5"/>
  <c r="G5" i="5"/>
  <c r="G4" i="5"/>
  <c r="G3" i="5"/>
  <c r="D21" i="5"/>
  <c r="B22" i="5" l="1"/>
  <c r="B21" i="5"/>
  <c r="B20" i="5"/>
  <c r="C22" i="5"/>
  <c r="C21" i="5"/>
  <c r="C20" i="5"/>
  <c r="D22" i="5"/>
  <c r="D20" i="5"/>
  <c r="C2" i="5" l="1"/>
  <c r="B3" i="5"/>
  <c r="D3" i="5"/>
  <c r="C4" i="5"/>
  <c r="B5" i="5"/>
  <c r="D5" i="5"/>
  <c r="C6" i="5"/>
  <c r="B7" i="5"/>
  <c r="D7" i="5"/>
  <c r="C8" i="5"/>
  <c r="B9" i="5"/>
  <c r="D9" i="5"/>
  <c r="C10" i="5"/>
  <c r="B11" i="5"/>
  <c r="D11" i="5"/>
  <c r="C12" i="5"/>
  <c r="B13" i="5"/>
  <c r="D13" i="5"/>
  <c r="C14" i="5"/>
  <c r="B15" i="5"/>
  <c r="D15" i="5"/>
  <c r="C16" i="5"/>
  <c r="B17" i="5"/>
  <c r="D17" i="5"/>
  <c r="C18" i="5"/>
  <c r="B19" i="5"/>
  <c r="D19" i="5"/>
  <c r="B2" i="5"/>
  <c r="AF1" i="5" s="1"/>
  <c r="D2" i="5"/>
  <c r="C3" i="5"/>
  <c r="B4" i="5"/>
  <c r="D4" i="5"/>
  <c r="C5" i="5"/>
  <c r="B6" i="5"/>
  <c r="D6" i="5"/>
  <c r="C7" i="5"/>
  <c r="B8" i="5"/>
  <c r="D8" i="5"/>
  <c r="C9" i="5"/>
  <c r="B10" i="5"/>
  <c r="D10" i="5"/>
  <c r="C11" i="5"/>
  <c r="B12" i="5"/>
  <c r="D12" i="5"/>
  <c r="C13" i="5"/>
  <c r="B14" i="5"/>
  <c r="D14" i="5"/>
  <c r="C15" i="5"/>
  <c r="B16" i="5"/>
  <c r="D16" i="5"/>
  <c r="C17" i="5"/>
  <c r="B18" i="5"/>
  <c r="D18" i="5"/>
  <c r="C19" i="5"/>
  <c r="B11" i="4" l="1"/>
  <c r="G2" i="5" s="1"/>
  <c r="Z1" i="5"/>
  <c r="AD1" i="5"/>
  <c r="AE1" i="5"/>
  <c r="AC1" i="5"/>
  <c r="AB1" i="5"/>
  <c r="AA1" i="5"/>
  <c r="Y1" i="5" l="1"/>
  <c r="B1" i="4" l="1"/>
</calcChain>
</file>

<file path=xl/sharedStrings.xml><?xml version="1.0" encoding="utf-8"?>
<sst xmlns="http://schemas.openxmlformats.org/spreadsheetml/2006/main" count="723" uniqueCount="721">
  <si>
    <t>Concepto</t>
  </si>
  <si>
    <t>Capital</t>
  </si>
  <si>
    <t>Transferencias
de capital</t>
  </si>
  <si>
    <t>Reservas</t>
  </si>
  <si>
    <t>Variaciones no asignables a reservas</t>
  </si>
  <si>
    <t>Resultados acumulados</t>
  </si>
  <si>
    <t>Otras reservas</t>
  </si>
  <si>
    <t>Total de variaciones del ejercicio</t>
  </si>
  <si>
    <t xml:space="preserve">   (*) De uso exclusivo en Estados Contables consolidados</t>
  </si>
  <si>
    <t>Periodo</t>
  </si>
  <si>
    <t>NotaNum</t>
  </si>
  <si>
    <t>IDEntidad</t>
  </si>
  <si>
    <t>TransferenciasCapital</t>
  </si>
  <si>
    <t>ReservasRevaluacionBienes</t>
  </si>
  <si>
    <t>VariacionesNoAsignablesReservas</t>
  </si>
  <si>
    <t>ResultadosAcumulados</t>
  </si>
  <si>
    <t>Totales</t>
  </si>
  <si>
    <t>InteresesMinoritarios</t>
  </si>
  <si>
    <t>TotalPatrimonio</t>
  </si>
  <si>
    <t>Aprobado por:</t>
  </si>
  <si>
    <t>UnidadTiempoPeriodo</t>
  </si>
  <si>
    <t>NumConsecutivo</t>
  </si>
  <si>
    <t>ElaboradoPor</t>
  </si>
  <si>
    <t>RevisadoPor</t>
  </si>
  <si>
    <t>AprobadoPor</t>
  </si>
  <si>
    <t>Intereses Minoritarios Part. Patrimonio</t>
  </si>
  <si>
    <t>Intereses Minoritarios Evolución</t>
  </si>
  <si>
    <t xml:space="preserve">Variaciones del ejercicio </t>
  </si>
  <si>
    <t>3.1.1.01.</t>
  </si>
  <si>
    <t>Capital inicial</t>
  </si>
  <si>
    <t>3.1.1.02.</t>
  </si>
  <si>
    <t>Incorporaciones al capital</t>
  </si>
  <si>
    <t>3.1.2.01.</t>
  </si>
  <si>
    <t>Donaciones de capital</t>
  </si>
  <si>
    <t>3.1.2.99.</t>
  </si>
  <si>
    <t>Otras transferencias de capital</t>
  </si>
  <si>
    <t>3.1.3.01.</t>
  </si>
  <si>
    <t>Revaluación de bienes</t>
  </si>
  <si>
    <t>3.1.3.99.</t>
  </si>
  <si>
    <t>3.1.4.01.</t>
  </si>
  <si>
    <t>Diferencias de conversión de moneda extranjera</t>
  </si>
  <si>
    <t>3.1.4.02.</t>
  </si>
  <si>
    <t>Diferencias de valor razonable de activos financieros destinados a la venta</t>
  </si>
  <si>
    <t>3.1.4.03.</t>
  </si>
  <si>
    <t>Diferencias de valor razonable de instrumentos financieros designados como cobertura</t>
  </si>
  <si>
    <t>3.1.4.99.</t>
  </si>
  <si>
    <t>Otras variaciones no asignables a reservas</t>
  </si>
  <si>
    <t>3.1.5.01.</t>
  </si>
  <si>
    <t>Resultados acumulados de ejercicios anteriores</t>
  </si>
  <si>
    <t>3.1.5.02.</t>
  </si>
  <si>
    <t>Resultado del ejercicio</t>
  </si>
  <si>
    <t>3.2.1.01.</t>
  </si>
  <si>
    <t>Intereses minoritarios - Participaciones en el patrimonio de entidades del sector gobierno general</t>
  </si>
  <si>
    <t>3.2.1.02.</t>
  </si>
  <si>
    <t>Intereses minoritarios - Participaciones en el patrimonio de empresas públicas e instituciones públicas financieras</t>
  </si>
  <si>
    <t>3.2.2.01.</t>
  </si>
  <si>
    <t>Intereses minoritarios - Evolución por reservas</t>
  </si>
  <si>
    <t>3.2.2.02.</t>
  </si>
  <si>
    <t>Intereses minoritarios - Evolución por variaciones no asignables a reservas</t>
  </si>
  <si>
    <t>3.2.2.03.</t>
  </si>
  <si>
    <t>Intereses minoritarios - Evolución por resultados acumulados</t>
  </si>
  <si>
    <t>3.2.2.99.</t>
  </si>
  <si>
    <t>Intereses minoritarios - Evolución por otros componentes del patrimonio</t>
  </si>
  <si>
    <t>Saldos del período</t>
  </si>
  <si>
    <t>NumCuenta</t>
  </si>
  <si>
    <t>11000</t>
  </si>
  <si>
    <t>PODER EJECUTIVO ( MINISTERIOS DE LA REPUBLICA )</t>
  </si>
  <si>
    <t>11201</t>
  </si>
  <si>
    <t>Presidencia de la República</t>
  </si>
  <si>
    <t>11202</t>
  </si>
  <si>
    <t>Ministerio de la Presidencia (MP)</t>
  </si>
  <si>
    <t>11203</t>
  </si>
  <si>
    <t>Ministerio de Gobernación y Policía</t>
  </si>
  <si>
    <t>11204</t>
  </si>
  <si>
    <t>Ministerio de Relaciones Exteriores y Culto (RE)</t>
  </si>
  <si>
    <t>11205</t>
  </si>
  <si>
    <t>Ministerio de Seguridad Pública (MSP)</t>
  </si>
  <si>
    <t>11206</t>
  </si>
  <si>
    <t xml:space="preserve">Ministerio de Hacienda (MHD)  </t>
  </si>
  <si>
    <t>11207</t>
  </si>
  <si>
    <t xml:space="preserve">Ministerio de Agricultura y Ganadería (MAG)  </t>
  </si>
  <si>
    <t>11208</t>
  </si>
  <si>
    <t>Ministerio de Economía, Industria y Comercio (MEIC)</t>
  </si>
  <si>
    <t>11209</t>
  </si>
  <si>
    <t xml:space="preserve">Ministerio de Obras Públicas y Transportes (MOPT) </t>
  </si>
  <si>
    <t>11210</t>
  </si>
  <si>
    <t xml:space="preserve">Ministerio de Educación Pública (MEP) </t>
  </si>
  <si>
    <t>11211</t>
  </si>
  <si>
    <t>Ministerio de Salud</t>
  </si>
  <si>
    <t>11212</t>
  </si>
  <si>
    <t>Ministerio de Trabajo y Seguridad Social (MTSS)</t>
  </si>
  <si>
    <t>11213</t>
  </si>
  <si>
    <t>Ministerio de Cultura, Juventud y Deportes (MCJD)</t>
  </si>
  <si>
    <t>11214</t>
  </si>
  <si>
    <t xml:space="preserve">Ministerio de Justicia y Gracia </t>
  </si>
  <si>
    <t>11215</t>
  </si>
  <si>
    <t>Ministerio de la Vivienda y Asentamientos Humanos (MIVAH)</t>
  </si>
  <si>
    <t>11216</t>
  </si>
  <si>
    <t>Ministerio de Comercio Exterior (COMEX)</t>
  </si>
  <si>
    <t>11217</t>
  </si>
  <si>
    <t>Ministerio de Planificación Nacional y Política Económica   (MIDEPLAN)</t>
  </si>
  <si>
    <t>11218</t>
  </si>
  <si>
    <t>Ministerio de Ciencia y Tecnología (MICIT)</t>
  </si>
  <si>
    <t>11219</t>
  </si>
  <si>
    <t xml:space="preserve">Ministerio de Ambiente, Energía  y Telecomunicaciones (MINAET) </t>
  </si>
  <si>
    <t>11230</t>
  </si>
  <si>
    <t>Servicio de la Deuda Pública</t>
  </si>
  <si>
    <t>11231</t>
  </si>
  <si>
    <t>Regímenes de Pensiones con Cargo al Presupuesto de la  República</t>
  </si>
  <si>
    <t>11232</t>
  </si>
  <si>
    <t>Obras Específicas</t>
  </si>
  <si>
    <t>13000</t>
  </si>
  <si>
    <t xml:space="preserve">OTROS PODERES DE LA REPUBLICA </t>
  </si>
  <si>
    <t>13101</t>
  </si>
  <si>
    <t>Asamblea Legislativa</t>
  </si>
  <si>
    <t>13102</t>
  </si>
  <si>
    <t>Contraloría General de la República (CGR)</t>
  </si>
  <si>
    <t>13103</t>
  </si>
  <si>
    <t>Defensoría de los Habitantes de la República</t>
  </si>
  <si>
    <t>13301</t>
  </si>
  <si>
    <t xml:space="preserve">Poder Judicial </t>
  </si>
  <si>
    <t>13401</t>
  </si>
  <si>
    <t>Tribunal Supremo de Elecciones (TSE)</t>
  </si>
  <si>
    <t>12000</t>
  </si>
  <si>
    <t>ÓRGANOS DESCONCENTRADOS</t>
  </si>
  <si>
    <t>12510</t>
  </si>
  <si>
    <t>Casa de Cultura de Puntarenas</t>
  </si>
  <si>
    <t>12530</t>
  </si>
  <si>
    <t xml:space="preserve">Centro Costarricense de Producción Cinematográfica </t>
  </si>
  <si>
    <t>12531</t>
  </si>
  <si>
    <t>Centro Cultural e Histórico José Figueres Ferrer</t>
  </si>
  <si>
    <t>12534</t>
  </si>
  <si>
    <t>Centro Nacional de la Música</t>
  </si>
  <si>
    <t>12550</t>
  </si>
  <si>
    <t>Comisión de Energía Atómica de Costa Rica (CEA)</t>
  </si>
  <si>
    <t>12551</t>
  </si>
  <si>
    <t>Comisión Nacional de Conmemoraciones Históricas (CNCH)</t>
  </si>
  <si>
    <t>12552</t>
  </si>
  <si>
    <t xml:space="preserve">Comisión Nacional para la Defensa del Idioma </t>
  </si>
  <si>
    <t>12553</t>
  </si>
  <si>
    <t>Comisión Nacional para la Gestión de la Biodiversidad  (CONAGEBIO)</t>
  </si>
  <si>
    <t>12554</t>
  </si>
  <si>
    <t>Comisión Nacional de Prevención de Riesgos y Atención de Emergencias  (CNE)</t>
  </si>
  <si>
    <t>12555</t>
  </si>
  <si>
    <t>Comisión Nacional de Vacunación y Epidemiología</t>
  </si>
  <si>
    <t>12556</t>
  </si>
  <si>
    <t>Comisión de Ordenamiento y Manejo de la Cuenca Alta del  Río Reventazón  (CONCURE)</t>
  </si>
  <si>
    <t>12580</t>
  </si>
  <si>
    <t>Consejo Nacional de Concesiones (CNC)</t>
  </si>
  <si>
    <t>12582</t>
  </si>
  <si>
    <t>Consejo Nacional de la Persona Adulta Mayor (CONAPAM)</t>
  </si>
  <si>
    <t>12583</t>
  </si>
  <si>
    <t>Consejo Nacional de la Política Pública de la Persona Joven (CPJ)</t>
  </si>
  <si>
    <t>12584</t>
  </si>
  <si>
    <t>Consejo Nacional de Vialidad (CONAVI)</t>
  </si>
  <si>
    <t>12586</t>
  </si>
  <si>
    <t>Consejo de Salud Ocupacional (CSO)</t>
  </si>
  <si>
    <t>12587</t>
  </si>
  <si>
    <t>Consejo de Seguridad Vial (COSEVI)</t>
  </si>
  <si>
    <t>12588</t>
  </si>
  <si>
    <t>Consejo Superior de Educación (CSE)</t>
  </si>
  <si>
    <t>12589</t>
  </si>
  <si>
    <t>Consejo Técnico de Asistencia Médico Social (CTAMS)</t>
  </si>
  <si>
    <t>12590</t>
  </si>
  <si>
    <t xml:space="preserve">Consejo Técnico de Aviación Civil (CTAC) </t>
  </si>
  <si>
    <t>12591</t>
  </si>
  <si>
    <t>Consejo de Transporte Público (CTP)</t>
  </si>
  <si>
    <t>12630</t>
  </si>
  <si>
    <t>Dirección Ejecutora de Proyectos de  Mideplan (DEP)</t>
  </si>
  <si>
    <t>12631</t>
  </si>
  <si>
    <t>Dirección de Geología y Minas</t>
  </si>
  <si>
    <t>12634</t>
  </si>
  <si>
    <t>Dirección Nacional Centros Educacion y Nutrición  Centros Infantiles Atención Integral ( CEN CINAI )</t>
  </si>
  <si>
    <t>12637</t>
  </si>
  <si>
    <t>Dirección Nacional de Notariado</t>
  </si>
  <si>
    <t>12651</t>
  </si>
  <si>
    <t>Fideicomiso Proyecto de Crédito y Desarrollo Agrícola Pequeños Productores de la Zona Norte (PPZN)</t>
  </si>
  <si>
    <t>12700</t>
  </si>
  <si>
    <t>Fondo de Desarrollo Social y Asignaciones Familiares (FODESAF)</t>
  </si>
  <si>
    <t>12701</t>
  </si>
  <si>
    <t>Fondo Especial del Servicio Nacional de Guardacostas</t>
  </si>
  <si>
    <t>12703</t>
  </si>
  <si>
    <t xml:space="preserve">Fondo Nacional de Becas  (FONABE) </t>
  </si>
  <si>
    <t>12704</t>
  </si>
  <si>
    <t>Fondo Nacional de Financiamiento Forestal (FONAFIFO)</t>
  </si>
  <si>
    <t>12706</t>
  </si>
  <si>
    <t xml:space="preserve">Fondo de Preinversión de Mideplan  </t>
  </si>
  <si>
    <t>12712</t>
  </si>
  <si>
    <t>Fondo Nacional de Becas  de Solidaridad Social</t>
  </si>
  <si>
    <t>12720</t>
  </si>
  <si>
    <t>Fundación Nacional de Clubes 4 - S (FUNAC)</t>
  </si>
  <si>
    <t>12750</t>
  </si>
  <si>
    <t>Instituto sobre Alcoholismo y Farmacodependencia  (IAFA)</t>
  </si>
  <si>
    <t>12751</t>
  </si>
  <si>
    <t>Instituto Costarricense sobre Drogas  (ICD)</t>
  </si>
  <si>
    <t>12752</t>
  </si>
  <si>
    <t>Instituto Costarricense de Investigación y Enseñanza en Nutrición y Salud  (INCIENSA)</t>
  </si>
  <si>
    <t>12753</t>
  </si>
  <si>
    <t>Instituto Meteorológico Nacional (IMN)</t>
  </si>
  <si>
    <t>12755</t>
  </si>
  <si>
    <t>Instituto Nacional de Innovación y Transferencia en Tecnología agropecuaria (INTA)</t>
  </si>
  <si>
    <t>12780</t>
  </si>
  <si>
    <t>Junta Administrativa del Archivo Nacional (JAAN)</t>
  </si>
  <si>
    <t>12781</t>
  </si>
  <si>
    <t>Junta Administrativa  de la Dirección General de Migración y Extranjería</t>
  </si>
  <si>
    <t>12782</t>
  </si>
  <si>
    <t>Junta Administrativa de la Imprenta Nacional (JAIN)</t>
  </si>
  <si>
    <t>12783</t>
  </si>
  <si>
    <t>Junta Directiva  del Parque Recreativo  Nacional Playas de Manuel Antonio</t>
  </si>
  <si>
    <t>12784</t>
  </si>
  <si>
    <t xml:space="preserve">Junta Administrativa del Registro Nacional  </t>
  </si>
  <si>
    <t>12795</t>
  </si>
  <si>
    <t>Laboratorio Costarricense de Metrología (LACOMET)</t>
  </si>
  <si>
    <t>12800</t>
  </si>
  <si>
    <t>Museo de Arte Costarricense</t>
  </si>
  <si>
    <t>12801</t>
  </si>
  <si>
    <t>Museo de Arte y Diseño Contemporáneo (MADC)</t>
  </si>
  <si>
    <t>12802</t>
  </si>
  <si>
    <t>Museo Histórico Cultural Juan Santamaría</t>
  </si>
  <si>
    <t>12804</t>
  </si>
  <si>
    <t>Museo Nacional de Costa Rica (MNCR)</t>
  </si>
  <si>
    <t>12805</t>
  </si>
  <si>
    <t>Museo Dr. Rafael Ángel Calderón Guardia</t>
  </si>
  <si>
    <t>12820</t>
  </si>
  <si>
    <t>Oficina de Cooperación Internacional de la Salud (OCIS)</t>
  </si>
  <si>
    <t>12850</t>
  </si>
  <si>
    <t xml:space="preserve">Patronato de Construcciones, Instalaciones y Adquisiciones de Bienes  </t>
  </si>
  <si>
    <t>Patronato Nacional de Ciegos  (PANACI)</t>
  </si>
  <si>
    <t>12852</t>
  </si>
  <si>
    <t>Patronato Nacional de Rehabilitación  (PANARE)</t>
  </si>
  <si>
    <t>12853</t>
  </si>
  <si>
    <t>Parque Marino del Pacífico</t>
  </si>
  <si>
    <t>12901</t>
  </si>
  <si>
    <t>Servicio Fitosanitario del Estado</t>
  </si>
  <si>
    <t>12902</t>
  </si>
  <si>
    <t>Servicio Nacional de Salud Animal (SENASA)</t>
  </si>
  <si>
    <t>12908</t>
  </si>
  <si>
    <t xml:space="preserve"> Sistema Nacional de Áreas de Conservación (SINAC) </t>
  </si>
  <si>
    <t>12920</t>
  </si>
  <si>
    <t>Teatro Nacional (TNCR)</t>
  </si>
  <si>
    <t>12921</t>
  </si>
  <si>
    <t>Teatro Popular Mélico Salazar  (TPMS)</t>
  </si>
  <si>
    <t>12940</t>
  </si>
  <si>
    <t>Tribunal Registral Administrativo  (TRA)</t>
  </si>
  <si>
    <t>12942</t>
  </si>
  <si>
    <t>Unidad Coordinadora del Programa de Mejoramiento de la  Calidad de la Educación General Básica (PROMECE)</t>
  </si>
  <si>
    <t>12946</t>
  </si>
  <si>
    <t>Unidad de Coordinación del Proyecto Limón Ciudad Puerto</t>
  </si>
  <si>
    <t>12961</t>
  </si>
  <si>
    <t xml:space="preserve">Unidad Ejecutora Programa Regularización del Catastro y Registro  </t>
  </si>
  <si>
    <t>14000</t>
  </si>
  <si>
    <t>INSTITUCIONES DESCENTRALIZADAS NO EMPRESARIALES</t>
  </si>
  <si>
    <t>14110</t>
  </si>
  <si>
    <t>Autoridad Reguladora de Servicios Públicos (ARESEP)</t>
  </si>
  <si>
    <t>14115</t>
  </si>
  <si>
    <t xml:space="preserve">Benemérito Cuerpo de Bomberos de Costa Rica </t>
  </si>
  <si>
    <t>14120</t>
  </si>
  <si>
    <t>Caja Costarricense de Seguro Social (CCSS)</t>
  </si>
  <si>
    <t>14132</t>
  </si>
  <si>
    <t xml:space="preserve">Colegio Universitario de Cartago (CUC) </t>
  </si>
  <si>
    <t>14133</t>
  </si>
  <si>
    <t xml:space="preserve">Colegio Universitario de Limón (CUNLIMON) </t>
  </si>
  <si>
    <t>14150</t>
  </si>
  <si>
    <t>Comisión Nacional de Asuntos Indígenas (CONAI)</t>
  </si>
  <si>
    <t>14161</t>
  </si>
  <si>
    <t>14162</t>
  </si>
  <si>
    <t xml:space="preserve">Consejo Nacional de Rectores (CONARE) </t>
  </si>
  <si>
    <t>14163</t>
  </si>
  <si>
    <t xml:space="preserve">Consejo Nacional de Rehabilitación y Educación Especial  (CNREE) </t>
  </si>
  <si>
    <t>Fondo de Desarrollo de la Provincia de Limón  (FODELI)</t>
  </si>
  <si>
    <t>14222</t>
  </si>
  <si>
    <t>Instituto Costarricense del Deporte y la Recreación (ICODER)</t>
  </si>
  <si>
    <t>14223</t>
  </si>
  <si>
    <t xml:space="preserve">Instituto Costarricense de Pesca y Acuicultura  (INCOPESCA)  </t>
  </si>
  <si>
    <t>14224</t>
  </si>
  <si>
    <t xml:space="preserve">Instituto Costarricense de Turismo (ICT) </t>
  </si>
  <si>
    <t>14225</t>
  </si>
  <si>
    <t>14226</t>
  </si>
  <si>
    <t>Instituto de Fomento y Asesoría Municipal (IFAM)</t>
  </si>
  <si>
    <t>14227</t>
  </si>
  <si>
    <t xml:space="preserve">Instituto Mixto de Ayuda Social (IMAS) </t>
  </si>
  <si>
    <t>14228</t>
  </si>
  <si>
    <t>Instituto Nacional de Aprendizaje (INA)</t>
  </si>
  <si>
    <t>14229</t>
  </si>
  <si>
    <t>Instituto Nacional de Estadística y Censos (INEC)</t>
  </si>
  <si>
    <t>14230</t>
  </si>
  <si>
    <t>Instituto Nacional de las Mujeres (INAMU)</t>
  </si>
  <si>
    <t>14231</t>
  </si>
  <si>
    <t>Instituto Tecnológico de Costa Rica (ITCR)</t>
  </si>
  <si>
    <t>14250</t>
  </si>
  <si>
    <t xml:space="preserve">Juntas Administrativas de colegios  y otras instituciones educativas </t>
  </si>
  <si>
    <t>14251</t>
  </si>
  <si>
    <t>Junta Administrativa Colegio San Luis Gonzaga  (JACSLG)</t>
  </si>
  <si>
    <t>14252</t>
  </si>
  <si>
    <t xml:space="preserve">Junta  de Desarrollo Regional de la Zona Sur de la Provincia de Puntarenas (JUDESUR) </t>
  </si>
  <si>
    <t>14253</t>
  </si>
  <si>
    <t>Juntas de Educacion</t>
  </si>
  <si>
    <t>14267</t>
  </si>
  <si>
    <t xml:space="preserve">Oficina Nacional  de Semillas (ONS) </t>
  </si>
  <si>
    <t>14290</t>
  </si>
  <si>
    <t xml:space="preserve">Patronato Nacional de la Infancia (PANI) </t>
  </si>
  <si>
    <t>14300</t>
  </si>
  <si>
    <t>Programa Integral de Mercadeo Agropecuario (PIMA)</t>
  </si>
  <si>
    <t>14320</t>
  </si>
  <si>
    <t>Servicio Nacional de Aguas Subterráneas, Riego y Avenamiento  (SENARA)</t>
  </si>
  <si>
    <t>14326</t>
  </si>
  <si>
    <t xml:space="preserve">Superintendencia de Telecomunicaciones (SUTEL) </t>
  </si>
  <si>
    <t>14340</t>
  </si>
  <si>
    <t xml:space="preserve">Universidad de Costa Rica  (UCR) </t>
  </si>
  <si>
    <t>14341</t>
  </si>
  <si>
    <t>Universidad Estatal a Distancia  (UNED)</t>
  </si>
  <si>
    <t>14342</t>
  </si>
  <si>
    <t>Universidad Nacional  (UNA)</t>
  </si>
  <si>
    <t>14353</t>
  </si>
  <si>
    <t xml:space="preserve">Universidad Técnica Nacional </t>
  </si>
  <si>
    <t>15000</t>
  </si>
  <si>
    <t>GOBIERNOS LOCALES</t>
  </si>
  <si>
    <t>15101</t>
  </si>
  <si>
    <t xml:space="preserve">Municipalidad de San José </t>
  </si>
  <si>
    <t>15102</t>
  </si>
  <si>
    <t>Municipalidad de Escazú</t>
  </si>
  <si>
    <t>15103</t>
  </si>
  <si>
    <t>Municipalidad de Desamparados</t>
  </si>
  <si>
    <t>15104</t>
  </si>
  <si>
    <t>Municipalidad de Puriscal</t>
  </si>
  <si>
    <t>15105</t>
  </si>
  <si>
    <t>Municipalidad de Tarrazú</t>
  </si>
  <si>
    <t>15106</t>
  </si>
  <si>
    <t>Municipalidad de Aserrí</t>
  </si>
  <si>
    <t>15107</t>
  </si>
  <si>
    <t>Municipalidad de Mora</t>
  </si>
  <si>
    <t>15108</t>
  </si>
  <si>
    <t>Municipalidad de Goicoechea</t>
  </si>
  <si>
    <t>15109</t>
  </si>
  <si>
    <t>Municipalidad de Santa Ana</t>
  </si>
  <si>
    <t>15110</t>
  </si>
  <si>
    <t>Municipalidad de Alajuelita</t>
  </si>
  <si>
    <t>15111</t>
  </si>
  <si>
    <t>Municipalidad de Vásquez de Coronado</t>
  </si>
  <si>
    <t>15112</t>
  </si>
  <si>
    <t>Municipalidad de Acosta</t>
  </si>
  <si>
    <t>15113</t>
  </si>
  <si>
    <t>Municipalidad de Tibás</t>
  </si>
  <si>
    <t>15114</t>
  </si>
  <si>
    <t>Municipalidad de Moravia</t>
  </si>
  <si>
    <t>15115</t>
  </si>
  <si>
    <t>Municipalidad de Montes de Oca</t>
  </si>
  <si>
    <t>15116</t>
  </si>
  <si>
    <t>Municipalidad de Turrubares</t>
  </si>
  <si>
    <t>15117</t>
  </si>
  <si>
    <t>Municipalidad de Dota</t>
  </si>
  <si>
    <t>15118</t>
  </si>
  <si>
    <t>Municipalidad de Curridabat</t>
  </si>
  <si>
    <t>15119</t>
  </si>
  <si>
    <t>Municipalidad de Pérez Zeledón</t>
  </si>
  <si>
    <t>15120</t>
  </si>
  <si>
    <t>Municipalidad de León Cortés</t>
  </si>
  <si>
    <t>15201</t>
  </si>
  <si>
    <t>Municipalidad de Alajuela</t>
  </si>
  <si>
    <t>15202</t>
  </si>
  <si>
    <t>Municipalidad de San Ramón</t>
  </si>
  <si>
    <t>15203</t>
  </si>
  <si>
    <t>Municipalidad de Grecia</t>
  </si>
  <si>
    <t>15204</t>
  </si>
  <si>
    <t>Municipalidad de San Mateo</t>
  </si>
  <si>
    <t>15205</t>
  </si>
  <si>
    <t>Municipalidad de Atenas</t>
  </si>
  <si>
    <t>15206</t>
  </si>
  <si>
    <t>Municipalidad de Naranjo</t>
  </si>
  <si>
    <t>15207</t>
  </si>
  <si>
    <t>Municipalidad de Palmares</t>
  </si>
  <si>
    <t>15208</t>
  </si>
  <si>
    <t>Municipalidad de Poás</t>
  </si>
  <si>
    <t>15209</t>
  </si>
  <si>
    <t>Municipalidad de Orotina</t>
  </si>
  <si>
    <t>15210</t>
  </si>
  <si>
    <t>Municipalidad de San Carlos</t>
  </si>
  <si>
    <t>15211</t>
  </si>
  <si>
    <t>Municipalidad de Alfaro Ruíz</t>
  </si>
  <si>
    <t>15212</t>
  </si>
  <si>
    <t>Municipalidad de Valverde Vega</t>
  </si>
  <si>
    <t>15213</t>
  </si>
  <si>
    <t>Municipalidad de Upala</t>
  </si>
  <si>
    <t>15214</t>
  </si>
  <si>
    <t>Municipalidad de Los Chiles</t>
  </si>
  <si>
    <t>15215</t>
  </si>
  <si>
    <t>Municipalidad de Guatuso</t>
  </si>
  <si>
    <t>15220</t>
  </si>
  <si>
    <t>Concejo Municipal de Distrito de Peñas Blancas de San Ramón</t>
  </si>
  <si>
    <t>15301</t>
  </si>
  <si>
    <t>Municipalidad de Cartago</t>
  </si>
  <si>
    <t>15302</t>
  </si>
  <si>
    <t>Municipalidad de Paraíso</t>
  </si>
  <si>
    <t>15303</t>
  </si>
  <si>
    <t>Municipalidad de La Unión</t>
  </si>
  <si>
    <t>15304</t>
  </si>
  <si>
    <t>Municipalidad de Jiménez</t>
  </si>
  <si>
    <t>15305</t>
  </si>
  <si>
    <t>Municipalidad de Turrialba</t>
  </si>
  <si>
    <t>15306</t>
  </si>
  <si>
    <t>Municipalidad de Alvarado</t>
  </si>
  <si>
    <t>15307</t>
  </si>
  <si>
    <t>Municipalidad de Oreamuno</t>
  </si>
  <si>
    <t>15308</t>
  </si>
  <si>
    <t>Municipalidad de El Guarco</t>
  </si>
  <si>
    <t>15320</t>
  </si>
  <si>
    <t>Concejo Municipal de Distrito de Cervantes de Alvarado</t>
  </si>
  <si>
    <t>15321</t>
  </si>
  <si>
    <t xml:space="preserve">Concejo Municipal de Distrito de Tucurrique de Jiménez </t>
  </si>
  <si>
    <t>15401</t>
  </si>
  <si>
    <t>Municipalidades de Heredia</t>
  </si>
  <si>
    <t>15402</t>
  </si>
  <si>
    <t>Municipalidades de Barva</t>
  </si>
  <si>
    <t>15403</t>
  </si>
  <si>
    <t>Municipalidad de Santo Domingo</t>
  </si>
  <si>
    <t>15404</t>
  </si>
  <si>
    <t>Municipalidad de Santa Barbara</t>
  </si>
  <si>
    <t>15405</t>
  </si>
  <si>
    <t>Municipalidad de San Rafael</t>
  </si>
  <si>
    <t>15406</t>
  </si>
  <si>
    <t>Municipalidad de San Isidro</t>
  </si>
  <si>
    <t>15407</t>
  </si>
  <si>
    <t>Municipalidad de Belén</t>
  </si>
  <si>
    <t>15408</t>
  </si>
  <si>
    <t>Municipalidad de Flores</t>
  </si>
  <si>
    <t>15409</t>
  </si>
  <si>
    <t>Municipalidad de San Pablo</t>
  </si>
  <si>
    <t>15410</t>
  </si>
  <si>
    <t>Municipalidad de Sarapiquí</t>
  </si>
  <si>
    <t>15501</t>
  </si>
  <si>
    <t>Municipalidad de Liberia</t>
  </si>
  <si>
    <t>15502</t>
  </si>
  <si>
    <t>Municipalidad de Nicoya</t>
  </si>
  <si>
    <t>15503</t>
  </si>
  <si>
    <t>Municipalidad de Santa Cruz</t>
  </si>
  <si>
    <t>15504</t>
  </si>
  <si>
    <t>Municipalidad de Bagases</t>
  </si>
  <si>
    <t>15505</t>
  </si>
  <si>
    <t>Municipalidad de Carrillo</t>
  </si>
  <si>
    <t>15506</t>
  </si>
  <si>
    <t>Municipalidad de Cañas</t>
  </si>
  <si>
    <t>15507</t>
  </si>
  <si>
    <t>Municipalidad de Abangares</t>
  </si>
  <si>
    <t>15508</t>
  </si>
  <si>
    <t>Municipalidad de Tilarán</t>
  </si>
  <si>
    <t>15509</t>
  </si>
  <si>
    <t>Municipalidad de Nandayure</t>
  </si>
  <si>
    <t>15510</t>
  </si>
  <si>
    <t>Municipalidad de La Cruz</t>
  </si>
  <si>
    <t>15511</t>
  </si>
  <si>
    <t>Municipalidad de Hojancha</t>
  </si>
  <si>
    <t>15520</t>
  </si>
  <si>
    <t>Concejo Municipal de Distrito de Colorado de Abangares</t>
  </si>
  <si>
    <t>15601</t>
  </si>
  <si>
    <t>Municipalidad de Puntarenas</t>
  </si>
  <si>
    <t>15602</t>
  </si>
  <si>
    <t>Municipalidad de Esparza</t>
  </si>
  <si>
    <t>15603</t>
  </si>
  <si>
    <t>Municipalidad de Buenos Aires</t>
  </si>
  <si>
    <t>15604</t>
  </si>
  <si>
    <t>Municipalidad de Montes de Oro</t>
  </si>
  <si>
    <t>15605</t>
  </si>
  <si>
    <t>Municipalidad de Osa</t>
  </si>
  <si>
    <t>15606</t>
  </si>
  <si>
    <t>Municipalidad de Aguirre</t>
  </si>
  <si>
    <t>15607</t>
  </si>
  <si>
    <t>Municipalidad de Golfito</t>
  </si>
  <si>
    <t>15608</t>
  </si>
  <si>
    <t>Municipalidad de Coto Brus</t>
  </si>
  <si>
    <t>15609</t>
  </si>
  <si>
    <t>Municipalidad de Parrita</t>
  </si>
  <si>
    <t>15610</t>
  </si>
  <si>
    <t>Municipalidad de Corredores</t>
  </si>
  <si>
    <t>15611</t>
  </si>
  <si>
    <t>Municipalidad de Garabito</t>
  </si>
  <si>
    <t>15620</t>
  </si>
  <si>
    <t>Concejo Municipal de Distrito de Cóbano Puntarenas</t>
  </si>
  <si>
    <t>15621</t>
  </si>
  <si>
    <t>Concejo Municipal de Distrito de Monteverde de Puntarenas</t>
  </si>
  <si>
    <t>15622</t>
  </si>
  <si>
    <t>Concejo Municipal de Distrito de Lepanto de Puntarenas</t>
  </si>
  <si>
    <t>15623</t>
  </si>
  <si>
    <t>Concejo Municipal de Distrito de Paquera de Puntarenas</t>
  </si>
  <si>
    <t>15701</t>
  </si>
  <si>
    <t>Municipalidades de Limón</t>
  </si>
  <si>
    <t>15702</t>
  </si>
  <si>
    <t>Municipalidad de Pococí</t>
  </si>
  <si>
    <t>15703</t>
  </si>
  <si>
    <t>Municipalidad de Siquirres</t>
  </si>
  <si>
    <t>15704</t>
  </si>
  <si>
    <t>Municipalidad de Talamanca</t>
  </si>
  <si>
    <t>15705</t>
  </si>
  <si>
    <t>Municipalidad de Matina</t>
  </si>
  <si>
    <t>15706</t>
  </si>
  <si>
    <t>Municipalidad de Guácimo</t>
  </si>
  <si>
    <t>15910</t>
  </si>
  <si>
    <t>Comités Cantonales de Deportes y Recreación</t>
  </si>
  <si>
    <t>15911</t>
  </si>
  <si>
    <t>Convenio Cooperativo Intermunicipal</t>
  </si>
  <si>
    <t>15920</t>
  </si>
  <si>
    <t>Federación de Gobiernos Locales Costarricenses Fronterizos con Nicaragua</t>
  </si>
  <si>
    <t>15921</t>
  </si>
  <si>
    <t>Federación de Municipalidades de Cantones Productores de Banano (CAPROBA)</t>
  </si>
  <si>
    <t>15922</t>
  </si>
  <si>
    <t>Federación de Municipalidades de  la Provincia de Cartago   (FEMUCARTAGO)</t>
  </si>
  <si>
    <t>15924</t>
  </si>
  <si>
    <t>Federación de Municipalidades y Consejos Municipales de Distrito del Pacífico (FEMUPAC)</t>
  </si>
  <si>
    <t>15925</t>
  </si>
  <si>
    <t>Federación Metropolitana  de Municipalidades de San José   (FEMETRON)</t>
  </si>
  <si>
    <t>15926</t>
  </si>
  <si>
    <t xml:space="preserve">Federación de Consejos Municipales de Distrito </t>
  </si>
  <si>
    <t>15927</t>
  </si>
  <si>
    <t>Federación de Municipalidades de Heredia.</t>
  </si>
  <si>
    <t>15928</t>
  </si>
  <si>
    <t>Federación de Municipalidades de Guanacaste</t>
  </si>
  <si>
    <t>15929</t>
  </si>
  <si>
    <t xml:space="preserve">Federación Occidental de Municipalidades de Alajuela (FEDOMA) </t>
  </si>
  <si>
    <t>15930</t>
  </si>
  <si>
    <t>Federación de Municipalidades de los Santos (FEMUSAN)</t>
  </si>
  <si>
    <t>15933</t>
  </si>
  <si>
    <t>Federación de Municipalidades de la Región Sur de la Provincia de  Puntarenas  (FEDEMSUR)</t>
  </si>
  <si>
    <t>15940</t>
  </si>
  <si>
    <t>Junta Administrativa Cementerios de Goicoechea</t>
  </si>
  <si>
    <t>15941</t>
  </si>
  <si>
    <t xml:space="preserve">Junta Administradora del Cementerio General y Las Rosas de Alajuela </t>
  </si>
  <si>
    <t>15944</t>
  </si>
  <si>
    <t xml:space="preserve">Junta Administrativa de Cementerios de Limón </t>
  </si>
  <si>
    <t>15946</t>
  </si>
  <si>
    <t>Junta de Protección Social de Cartago</t>
  </si>
  <si>
    <t>15950</t>
  </si>
  <si>
    <t>Liga de Municipalidades de Alajuela Occidental</t>
  </si>
  <si>
    <t>15980</t>
  </si>
  <si>
    <t>Unión Nacional de Gobiernos Locales</t>
  </si>
  <si>
    <t>16000</t>
  </si>
  <si>
    <t>EMPRESAS PÚBLICAS NO FINANCIERAS NACIONALES</t>
  </si>
  <si>
    <t>16100</t>
  </si>
  <si>
    <t xml:space="preserve">Compañía Nacional de Fuerza y Luz S.A. (CNFL) </t>
  </si>
  <si>
    <t>16101</t>
  </si>
  <si>
    <t xml:space="preserve">Consejo Nacional de Producción (CNP)  </t>
  </si>
  <si>
    <t>16120</t>
  </si>
  <si>
    <t xml:space="preserve">Correos de Costa Rica S.A. (CORREOS) </t>
  </si>
  <si>
    <t>16145</t>
  </si>
  <si>
    <t>Hospital del Trauma S.A.</t>
  </si>
  <si>
    <t>16150</t>
  </si>
  <si>
    <t>Instituto Costarricense de Acueductos y Alcantarillados (ICAA)</t>
  </si>
  <si>
    <t>16151</t>
  </si>
  <si>
    <t>Instituto Costarricense de Electricidad (ICE)</t>
  </si>
  <si>
    <t>16152</t>
  </si>
  <si>
    <t>Instituto Costarricense de Ferrocarriles (INCOFER)</t>
  </si>
  <si>
    <t>16153</t>
  </si>
  <si>
    <t xml:space="preserve">Instituto Costarricense de Puertos del Pacífico (INCOP) </t>
  </si>
  <si>
    <t>16170</t>
  </si>
  <si>
    <t xml:space="preserve">Junta de Administración Portuaria y de Desarrollo de la Vertiente Atlántica  (JAPDEVA) </t>
  </si>
  <si>
    <t>16171</t>
  </si>
  <si>
    <t xml:space="preserve">Junta de Protección Social (JPS) </t>
  </si>
  <si>
    <t>16180</t>
  </si>
  <si>
    <t>Radiográfica Costarricense S.A. (RACSA)</t>
  </si>
  <si>
    <t>16181</t>
  </si>
  <si>
    <t>Refinadora Costarricense de Petróleo S.A. (RECOPE S.A)</t>
  </si>
  <si>
    <t>16190</t>
  </si>
  <si>
    <t>Sistema Nacional de Radio y Televisión Cultural  S.A (SINART  S.A)</t>
  </si>
  <si>
    <t>17000</t>
  </si>
  <si>
    <t>EMPRESAS PÚBLICAS NO FINANCIERAS MUNICIPALES</t>
  </si>
  <si>
    <t>17100</t>
  </si>
  <si>
    <t xml:space="preserve">Empresa de Servicios Públicos de Heredia S.A. (ESPH) </t>
  </si>
  <si>
    <t>17150</t>
  </si>
  <si>
    <t>Empresa Hidroeléctrica los Negros S.A. (EHLN S.A.)</t>
  </si>
  <si>
    <t>17200</t>
  </si>
  <si>
    <t xml:space="preserve">Junta Administrativa del Servicio Eléctrico de Cartago (JASEC) </t>
  </si>
  <si>
    <t>20000</t>
  </si>
  <si>
    <t>INSTITUCIONES PÚBLICAS FINANCIERAS</t>
  </si>
  <si>
    <t>21100</t>
  </si>
  <si>
    <t>Banco Crédito Agrícola de Cartago (BCAC)</t>
  </si>
  <si>
    <t>21101</t>
  </si>
  <si>
    <t>Banco de Costa Rica (BCR)</t>
  </si>
  <si>
    <t>21102</t>
  </si>
  <si>
    <t>Banco Internacional de Costa Rica  S.A (BICSA)</t>
  </si>
  <si>
    <t>21103</t>
  </si>
  <si>
    <t>Banco Nacional de Costa Rica (BNCR)</t>
  </si>
  <si>
    <t>22120</t>
  </si>
  <si>
    <t xml:space="preserve">Almacén Fiscal  Agrícola de Cartago S.A. </t>
  </si>
  <si>
    <t>22121</t>
  </si>
  <si>
    <t xml:space="preserve">Bancrédito Agencia de Seguros S.A. </t>
  </si>
  <si>
    <t>22122</t>
  </si>
  <si>
    <t>Banco Crédito Agrícola de Cartago-Puesto de Bolsa S.A.</t>
  </si>
  <si>
    <t>22123</t>
  </si>
  <si>
    <t>Banco Crédito Agrícola de Cartago-Sociedad Administradora Fondos Inversión S.A.</t>
  </si>
  <si>
    <t>22124</t>
  </si>
  <si>
    <t>BCR – Pensión Operadora de Planes de  Pensiones Complementarias S.A.</t>
  </si>
  <si>
    <t>22125</t>
  </si>
  <si>
    <t>BCR-Sociedad Administradora de Fondos de Inversión S.A.</t>
  </si>
  <si>
    <t>22126</t>
  </si>
  <si>
    <t>BCR Valores S.A.</t>
  </si>
  <si>
    <t>22128</t>
  </si>
  <si>
    <t>BN -Sociedad Administradora de Fondos de Inversión S.A.</t>
  </si>
  <si>
    <t>22129</t>
  </si>
  <si>
    <t>BN -Valores Puesto de Bolsa S.A.</t>
  </si>
  <si>
    <t>22130</t>
  </si>
  <si>
    <t>BN -Vital Operadora de Planes de Pensiones Complementarias S.A.</t>
  </si>
  <si>
    <t>22131</t>
  </si>
  <si>
    <t>BN - Procesadora de Medios de Pago S.A.</t>
  </si>
  <si>
    <t>22136</t>
  </si>
  <si>
    <t>BCR Corredora de Seguros, S.A</t>
  </si>
  <si>
    <t>22150</t>
  </si>
  <si>
    <t>Comisión Nacional de Préstamos para la Educación (CONAPE)</t>
  </si>
  <si>
    <t>22160</t>
  </si>
  <si>
    <t xml:space="preserve">Depósito Agrícola de Cartago S.A. </t>
  </si>
  <si>
    <t>22190</t>
  </si>
  <si>
    <t>Instituto Nacional de Fomento Cooperativo (INFOCOOP)</t>
  </si>
  <si>
    <t>22191</t>
  </si>
  <si>
    <t>Instituto Nacional de Seguros (INS)</t>
  </si>
  <si>
    <t>22192</t>
  </si>
  <si>
    <t>INS-Pensiones Operadora de Pensiones Complementarias S.A</t>
  </si>
  <si>
    <t>22193</t>
  </si>
  <si>
    <t>INS Valores Puesto de Bolsa S.A.</t>
  </si>
  <si>
    <t>22194</t>
  </si>
  <si>
    <t>Instituto Nacional de Vivienda y Urbanismo (INVU)</t>
  </si>
  <si>
    <t>22195</t>
  </si>
  <si>
    <t xml:space="preserve">INS Inversiones Sociedad Administradora de Fondos de Inversión S.A. (SAFI) </t>
  </si>
  <si>
    <t>22198</t>
  </si>
  <si>
    <t>INS Internacional S.A.</t>
  </si>
  <si>
    <t>22205</t>
  </si>
  <si>
    <t>INS Intermediario de Seguros S.A.</t>
  </si>
  <si>
    <t>22208</t>
  </si>
  <si>
    <t>INSurance Servicios S.A.</t>
  </si>
  <si>
    <t>22211</t>
  </si>
  <si>
    <t>INS – VIDA S.A.</t>
  </si>
  <si>
    <t>22230</t>
  </si>
  <si>
    <t xml:space="preserve">Operadora de Pensiones Complementarias y de Capitalización Laboral de la  C.C.S.S. S.A </t>
  </si>
  <si>
    <t>22231</t>
  </si>
  <si>
    <t xml:space="preserve">Operadora de Planes Pensiones Complementarias Banco  Popular Desarrollo Comunal S.A </t>
  </si>
  <si>
    <t>22239</t>
  </si>
  <si>
    <t>Popular Sociedad Agencia de Seguros S.A</t>
  </si>
  <si>
    <t>22240</t>
  </si>
  <si>
    <t>Popular Sociedad de Fondos de Inversión S.A</t>
  </si>
  <si>
    <t>22241</t>
  </si>
  <si>
    <t>Popular Valores Puesto de Bolsa S.A</t>
  </si>
  <si>
    <t>23100</t>
  </si>
  <si>
    <t>Banco Central de Costa Rica (BCCR)</t>
  </si>
  <si>
    <t>23150</t>
  </si>
  <si>
    <t>Consejo Nacional de Supervisión del Sistema Financiero (CONASSIF)</t>
  </si>
  <si>
    <t>23155</t>
  </si>
  <si>
    <t xml:space="preserve">Consejo Rector del Sistema de Banca para el Desarrollo </t>
  </si>
  <si>
    <t>23200</t>
  </si>
  <si>
    <t>Superintendencia General de Entidades Financieras (SUGEF)</t>
  </si>
  <si>
    <t>23201</t>
  </si>
  <si>
    <t>Superintendencia General de Valores (SUGEVAL)</t>
  </si>
  <si>
    <t>23202</t>
  </si>
  <si>
    <t>Superintendencia General de Pensiones (SUPEN)</t>
  </si>
  <si>
    <t>23208</t>
  </si>
  <si>
    <t>Superintendencia General de Seguros (SUGESE)</t>
  </si>
  <si>
    <t>31000</t>
  </si>
  <si>
    <t>ENTES PUBLICOS ESTATALES</t>
  </si>
  <si>
    <t>31100</t>
  </si>
  <si>
    <t xml:space="preserve">Academia Nacional de Ciencias   </t>
  </si>
  <si>
    <t>31121</t>
  </si>
  <si>
    <t xml:space="preserve">Casa Hogar de la Tía Tere </t>
  </si>
  <si>
    <t>32130</t>
  </si>
  <si>
    <t xml:space="preserve">Colegios Profesionales </t>
  </si>
  <si>
    <t>31160</t>
  </si>
  <si>
    <t>Consejo Nacional de cooperativas ( CONACOOP)</t>
  </si>
  <si>
    <t>31180</t>
  </si>
  <si>
    <t xml:space="preserve">Corporación  Arrocera Nacional  (CONARROZ)  </t>
  </si>
  <si>
    <t>31182</t>
  </si>
  <si>
    <t xml:space="preserve">Corporación Ganadera  </t>
  </si>
  <si>
    <t>31185</t>
  </si>
  <si>
    <t xml:space="preserve">Corporacion Hortícola Nacional ( CHN )  </t>
  </si>
  <si>
    <t>31200</t>
  </si>
  <si>
    <t xml:space="preserve">Ente Costarricense de Acreditación </t>
  </si>
  <si>
    <t>31211</t>
  </si>
  <si>
    <t xml:space="preserve">Fondo Nacional de Estabilización Cafetalera (FONECAFE)  </t>
  </si>
  <si>
    <t>31215</t>
  </si>
  <si>
    <t xml:space="preserve">Fondo de Apoyo para Educación Superior y Técnica del  Puntarenense  </t>
  </si>
  <si>
    <t>31220</t>
  </si>
  <si>
    <t xml:space="preserve">Instituto del Café de Costa Rica (ICAFE)   </t>
  </si>
  <si>
    <t>31254</t>
  </si>
  <si>
    <t xml:space="preserve">Junta de Pensiones y Jubilaciones del Magisterio Nacional  (JUPEMA)   </t>
  </si>
  <si>
    <t>31260</t>
  </si>
  <si>
    <t xml:space="preserve">Liga Agrícola Industrial de la Caña (LAICA)  </t>
  </si>
  <si>
    <t>31270</t>
  </si>
  <si>
    <t xml:space="preserve">Oficina Nacional Forestal  (ONAFO)  </t>
  </si>
  <si>
    <t>31301</t>
  </si>
  <si>
    <t xml:space="preserve">Promotora de Comercio Exterior (PROCOMER)  </t>
  </si>
  <si>
    <t>31114</t>
  </si>
  <si>
    <t xml:space="preserve">Corporación Bananera Nacional S.A  (CORBANA) </t>
  </si>
  <si>
    <t>31130</t>
  </si>
  <si>
    <t xml:space="preserve">Editorial Costa Rica (ECR)  </t>
  </si>
  <si>
    <t>31104</t>
  </si>
  <si>
    <t xml:space="preserve">Banco Popular y de Desarrollo Comunal (BPDC)  </t>
  </si>
  <si>
    <t>31127</t>
  </si>
  <si>
    <t xml:space="preserve">Banco Hipotecario de la Vivienda (BANHVI)  </t>
  </si>
  <si>
    <t>ESTADO DE CAMBIOS EN EL PATRIMONIO NETO</t>
  </si>
  <si>
    <t xml:space="preserve">En miles de colones </t>
  </si>
  <si>
    <t>Consejo Nacional de Clubes 4-S</t>
  </si>
  <si>
    <t>12570</t>
  </si>
  <si>
    <t>12575</t>
  </si>
  <si>
    <t>12505</t>
  </si>
  <si>
    <t>12581</t>
  </si>
  <si>
    <t xml:space="preserve">Cuenta </t>
  </si>
  <si>
    <t>Total Patrimonio</t>
  </si>
  <si>
    <t xml:space="preserve">Elaborado por:                                                               </t>
  </si>
  <si>
    <t>14296</t>
  </si>
  <si>
    <t>15216</t>
  </si>
  <si>
    <t>Municipalidad de Rio Cuarto</t>
  </si>
  <si>
    <t>Revisado por:</t>
  </si>
  <si>
    <t>Consejo Nacional de Investigacion en Salud (CONIS )</t>
  </si>
  <si>
    <t xml:space="preserve">Promotora Costarricense Innovación e Investigación (PROMOTORA) </t>
  </si>
  <si>
    <t>Instituto de Desarrollo Rural (INDER)</t>
  </si>
  <si>
    <t>14275</t>
  </si>
  <si>
    <t>14990</t>
  </si>
  <si>
    <t>Sistema Nacional de Educación Superior (SINAES)</t>
  </si>
  <si>
    <t>22165</t>
  </si>
  <si>
    <t>Agencia de proteccion de datos de los habitantes</t>
  </si>
  <si>
    <t>Consejo Nacional de Personas con Discapacidad ( CONAPDIS)</t>
  </si>
  <si>
    <t>Patronato Nacional de Rehabilitacion ( PANARE)</t>
  </si>
  <si>
    <t>12756</t>
  </si>
  <si>
    <t>Instituto Desarrollo Profesional Uladislao Gámez Solano</t>
  </si>
  <si>
    <t xml:space="preserve">Gerardo Cordero Arguedas, </t>
  </si>
  <si>
    <t>Contador Municipal</t>
  </si>
  <si>
    <t>Alcalde Municipal</t>
  </si>
  <si>
    <t>Jose Bernardino Rojas Mendez,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</si>
</sst>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10"/>
      <name val="Arial"/>
      <family val="2"/>
    </font>
    <font>
      <b/>
      <sz val="11"/>
      <color theme="1"/>
      <name val="Arial Narrow"/>
      <family val="2"/>
    </font>
    <font>
      <b/>
      <sz val="14"/>
      <name val="Arial Narrow"/>
      <family val="2"/>
    </font>
    <font>
      <sz val="11"/>
      <color theme="1"/>
      <name val="Arial Narrow"/>
      <family val="2"/>
    </font>
    <font>
      <b/>
      <u/>
      <sz val="14"/>
      <name val="Arial Narrow"/>
      <family val="2"/>
    </font>
    <font>
      <b/>
      <sz val="10"/>
      <name val="Arial Narrow"/>
      <family val="2"/>
    </font>
    <font>
      <sz val="10"/>
      <name val="Arial Narrow"/>
      <family val="2"/>
    </font>
    <font>
      <b/>
      <sz val="12"/>
      <color theme="0"/>
      <name val="Arial Narrow"/>
      <family val="2"/>
    </font>
    <font>
      <sz val="12"/>
      <color theme="0"/>
      <name val="Arial Narrow"/>
      <family val="2"/>
    </font>
    <font>
      <b/>
      <sz val="10"/>
      <color theme="0"/>
      <name val="Arial Narrow"/>
      <family val="2"/>
    </font>
    <font>
      <sz val="11"/>
      <color theme="0"/>
      <name val="Arial Narrow"/>
      <family val="2"/>
    </font>
    <font>
      <b/>
      <sz val="12"/>
      <name val="Arial Narrow"/>
      <family val="2"/>
    </font>
    <font>
      <b/>
      <i/>
      <sz val="11"/>
      <name val="Arial Narrow"/>
      <family val="2"/>
    </font>
    <font>
      <sz val="11"/>
      <name val="Arial Narrow"/>
      <family val="2"/>
    </font>
    <font>
      <b/>
      <sz val="11"/>
      <name val="Arial Narrow"/>
      <family val="2"/>
    </font>
    <font>
      <i/>
      <sz val="11"/>
      <name val="Arial Narrow"/>
      <family val="2"/>
    </font>
    <font>
      <i/>
      <sz val="10"/>
      <name val="Arial Narrow"/>
      <family val="2"/>
    </font>
    <font>
      <sz val="10"/>
      <color theme="1"/>
      <name val="Arial Narrow"/>
      <family val="2"/>
    </font>
    <font>
      <sz val="10"/>
      <color theme="0"/>
      <name val="Arial Narrow"/>
      <family val="2"/>
    </font>
    <font>
      <b/>
      <sz val="11"/>
      <color theme="0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3" tint="-0.499984740745262"/>
        <bgColor indexed="31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6400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71">
    <xf numFmtId="0" fontId="0" fillId="0" borderId="0" xfId="0"/>
    <xf numFmtId="0" fontId="1" fillId="0" borderId="0" xfId="1" applyFont="1" applyBorder="1" applyAlignment="1">
      <alignment wrapText="1"/>
    </xf>
    <xf numFmtId="0" fontId="0" fillId="0" borderId="1" xfId="0" applyBorder="1"/>
    <xf numFmtId="49" fontId="0" fillId="0" borderId="1" xfId="0" applyNumberFormat="1" applyBorder="1" applyAlignment="1">
      <alignment horizontal="left"/>
    </xf>
    <xf numFmtId="49" fontId="0" fillId="0" borderId="1" xfId="0" applyNumberFormat="1" applyBorder="1"/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13" fillId="0" borderId="4" xfId="0" applyFont="1" applyFill="1" applyBorder="1" applyAlignment="1">
      <alignment vertical="center"/>
    </xf>
    <xf numFmtId="4" fontId="14" fillId="0" borderId="5" xfId="0" applyNumberFormat="1" applyFont="1" applyFill="1" applyBorder="1" applyAlignment="1">
      <alignment horizontal="center" vertical="center"/>
    </xf>
    <xf numFmtId="4" fontId="7" fillId="0" borderId="1" xfId="0" applyNumberFormat="1" applyFont="1" applyFill="1" applyBorder="1" applyAlignment="1">
      <alignment horizontal="center" vertical="center" wrapText="1"/>
    </xf>
    <xf numFmtId="4" fontId="16" fillId="0" borderId="1" xfId="0" applyNumberFormat="1" applyFont="1" applyFill="1" applyBorder="1" applyAlignment="1">
      <alignment horizontal="center" vertical="center" wrapText="1"/>
    </xf>
    <xf numFmtId="4" fontId="15" fillId="0" borderId="1" xfId="0" applyNumberFormat="1" applyFont="1" applyFill="1" applyBorder="1" applyAlignment="1">
      <alignment horizontal="center" vertical="center" wrapText="1"/>
    </xf>
    <xf numFmtId="4" fontId="15" fillId="0" borderId="1" xfId="0" applyNumberFormat="1" applyFont="1" applyFill="1" applyBorder="1" applyAlignment="1">
      <alignment vertical="center"/>
    </xf>
    <xf numFmtId="4" fontId="17" fillId="0" borderId="5" xfId="0" applyNumberFormat="1" applyFont="1" applyFill="1" applyBorder="1" applyAlignment="1">
      <alignment horizontal="center" vertical="center" wrapText="1"/>
    </xf>
    <xf numFmtId="4" fontId="15" fillId="0" borderId="5" xfId="0" applyNumberFormat="1" applyFont="1" applyFill="1" applyBorder="1" applyAlignment="1">
      <alignment horizontal="center" vertical="center" wrapText="1"/>
    </xf>
    <xf numFmtId="4" fontId="15" fillId="0" borderId="5" xfId="0" applyNumberFormat="1" applyFont="1" applyFill="1" applyBorder="1" applyAlignment="1">
      <alignment horizontal="center" vertical="center"/>
    </xf>
    <xf numFmtId="0" fontId="19" fillId="0" borderId="0" xfId="0" applyFont="1" applyAlignment="1">
      <alignment vertical="center"/>
    </xf>
    <xf numFmtId="0" fontId="19" fillId="5" borderId="0" xfId="0" applyFont="1" applyFill="1" applyAlignment="1">
      <alignment horizontal="center" vertical="center"/>
    </xf>
    <xf numFmtId="0" fontId="19" fillId="5" borderId="0" xfId="0" applyFont="1" applyFill="1" applyAlignment="1">
      <alignment vertical="center" wrapText="1"/>
    </xf>
    <xf numFmtId="0" fontId="4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15" fillId="0" borderId="1" xfId="0" applyFont="1" applyFill="1" applyBorder="1" applyAlignment="1">
      <alignment vertical="center" wrapText="1"/>
    </xf>
    <xf numFmtId="4" fontId="15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18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18" fillId="0" borderId="0" xfId="0" applyFont="1" applyAlignment="1">
      <alignment vertical="center" wrapText="1"/>
    </xf>
    <xf numFmtId="0" fontId="3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4" fontId="16" fillId="5" borderId="1" xfId="0" applyNumberFormat="1" applyFont="1" applyFill="1" applyBorder="1" applyAlignment="1">
      <alignment horizontal="center" vertical="center" wrapText="1"/>
    </xf>
    <xf numFmtId="4" fontId="16" fillId="5" borderId="1" xfId="0" applyNumberFormat="1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left" vertical="center" wrapText="1"/>
    </xf>
    <xf numFmtId="4" fontId="7" fillId="3" borderId="0" xfId="0" applyNumberFormat="1" applyFont="1" applyFill="1" applyBorder="1" applyAlignment="1">
      <alignment horizontal="center" vertical="center" wrapText="1"/>
    </xf>
    <xf numFmtId="4" fontId="11" fillId="3" borderId="1" xfId="0" applyNumberFormat="1" applyFont="1" applyFill="1" applyBorder="1" applyAlignment="1">
      <alignment horizontal="center" vertical="center" wrapText="1"/>
    </xf>
    <xf numFmtId="0" fontId="21" fillId="6" borderId="1" xfId="0" applyFont="1" applyFill="1" applyBorder="1" applyAlignment="1">
      <alignment horizontal="center" vertical="center"/>
    </xf>
    <xf numFmtId="0" fontId="9" fillId="6" borderId="0" xfId="0" applyFont="1" applyFill="1" applyAlignment="1">
      <alignment vertical="center"/>
    </xf>
    <xf numFmtId="4" fontId="14" fillId="6" borderId="0" xfId="0" applyNumberFormat="1" applyFont="1" applyFill="1" applyAlignment="1">
      <alignment horizontal="center" vertical="center"/>
    </xf>
    <xf numFmtId="4" fontId="11" fillId="6" borderId="1" xfId="0" applyNumberFormat="1" applyFont="1" applyFill="1" applyBorder="1" applyAlignment="1">
      <alignment horizontal="center" vertical="center" wrapText="1"/>
    </xf>
    <xf numFmtId="0" fontId="10" fillId="2" borderId="0" xfId="0" applyFont="1" applyFill="1" applyAlignment="1">
      <alignment vertical="center"/>
    </xf>
    <xf numFmtId="4" fontId="7" fillId="0" borderId="1" xfId="0" applyNumberFormat="1" applyFont="1" applyBorder="1" applyAlignment="1" applyProtection="1">
      <alignment horizontal="center" vertical="center" wrapText="1"/>
    </xf>
    <xf numFmtId="0" fontId="19" fillId="5" borderId="0" xfId="0" applyFont="1" applyFill="1" applyAlignment="1">
      <alignment vertical="center"/>
    </xf>
    <xf numFmtId="0" fontId="9" fillId="2" borderId="4" xfId="0" applyFont="1" applyFill="1" applyBorder="1" applyAlignment="1">
      <alignment horizontal="left" vertical="center"/>
    </xf>
    <xf numFmtId="0" fontId="9" fillId="2" borderId="12" xfId="0" applyFont="1" applyFill="1" applyBorder="1" applyAlignment="1">
      <alignment horizontal="left" vertical="center"/>
    </xf>
    <xf numFmtId="0" fontId="20" fillId="3" borderId="0" xfId="0" applyFont="1" applyFill="1" applyAlignment="1">
      <alignment horizontal="center" vertical="center" wrapText="1"/>
    </xf>
    <xf numFmtId="0" fontId="12" fillId="3" borderId="0" xfId="0" applyFont="1" applyFill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1" fontId="12" fillId="6" borderId="2" xfId="0" applyNumberFormat="1" applyFont="1" applyFill="1" applyBorder="1" applyAlignment="1">
      <alignment horizontal="center" vertical="center" wrapText="1"/>
    </xf>
    <xf numFmtId="1" fontId="12" fillId="6" borderId="3" xfId="0" applyNumberFormat="1" applyFont="1" applyFill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center" vertical="center"/>
    </xf>
    <xf numFmtId="0" fontId="10" fillId="3" borderId="0" xfId="0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/>
    </xf>
    <xf numFmtId="0" fontId="10" fillId="3" borderId="11" xfId="0" applyFont="1" applyFill="1" applyBorder="1" applyAlignment="1">
      <alignment horizontal="center" vertical="center"/>
    </xf>
    <xf numFmtId="4" fontId="11" fillId="6" borderId="2" xfId="0" applyNumberFormat="1" applyFont="1" applyFill="1" applyBorder="1" applyAlignment="1">
      <alignment horizontal="center" vertical="center" wrapText="1"/>
    </xf>
    <xf numFmtId="4" fontId="11" fillId="6" borderId="3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002368"/>
      <color rgb="FF640000"/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6"/>
  <sheetViews>
    <sheetView showGridLines="0" tabSelected="1" topLeftCell="E1" zoomScaleNormal="100" workbookViewId="0">
      <selection sqref="A1:K38"/>
    </sheetView>
  </sheetViews>
  <sheetFormatPr baseColWidth="10" defaultColWidth="11.42578125" defaultRowHeight="16.5" x14ac:dyDescent="0.25"/>
  <cols>
    <col min="1" max="1" width="12.42578125" style="28" customWidth="1"/>
    <col min="2" max="2" width="54.42578125" style="5" customWidth="1"/>
    <col min="3" max="3" width="7.7109375" style="5" customWidth="1"/>
    <col min="4" max="4" width="24.85546875" style="5" customWidth="1"/>
    <col min="5" max="8" width="24.85546875" style="26" customWidth="1"/>
    <col min="9" max="11" width="24.85546875" style="5" customWidth="1"/>
    <col min="12" max="256" width="11.42578125" style="5"/>
    <col min="257" max="257" width="12.42578125" style="5" customWidth="1"/>
    <col min="258" max="258" width="54.42578125" style="5" customWidth="1"/>
    <col min="259" max="259" width="7.7109375" style="5" customWidth="1"/>
    <col min="260" max="267" width="14.42578125" style="5" customWidth="1"/>
    <col min="268" max="512" width="11.42578125" style="5"/>
    <col min="513" max="513" width="12.42578125" style="5" customWidth="1"/>
    <col min="514" max="514" width="54.42578125" style="5" customWidth="1"/>
    <col min="515" max="515" width="7.7109375" style="5" customWidth="1"/>
    <col min="516" max="523" width="14.42578125" style="5" customWidth="1"/>
    <col min="524" max="768" width="11.42578125" style="5"/>
    <col min="769" max="769" width="12.42578125" style="5" customWidth="1"/>
    <col min="770" max="770" width="54.42578125" style="5" customWidth="1"/>
    <col min="771" max="771" width="7.7109375" style="5" customWidth="1"/>
    <col min="772" max="779" width="14.42578125" style="5" customWidth="1"/>
    <col min="780" max="1024" width="11.42578125" style="5"/>
    <col min="1025" max="1025" width="12.42578125" style="5" customWidth="1"/>
    <col min="1026" max="1026" width="54.42578125" style="5" customWidth="1"/>
    <col min="1027" max="1027" width="7.7109375" style="5" customWidth="1"/>
    <col min="1028" max="1035" width="14.42578125" style="5" customWidth="1"/>
    <col min="1036" max="1280" width="11.42578125" style="5"/>
    <col min="1281" max="1281" width="12.42578125" style="5" customWidth="1"/>
    <col min="1282" max="1282" width="54.42578125" style="5" customWidth="1"/>
    <col min="1283" max="1283" width="7.7109375" style="5" customWidth="1"/>
    <col min="1284" max="1291" width="14.42578125" style="5" customWidth="1"/>
    <col min="1292" max="1536" width="11.42578125" style="5"/>
    <col min="1537" max="1537" width="12.42578125" style="5" customWidth="1"/>
    <col min="1538" max="1538" width="54.42578125" style="5" customWidth="1"/>
    <col min="1539" max="1539" width="7.7109375" style="5" customWidth="1"/>
    <col min="1540" max="1547" width="14.42578125" style="5" customWidth="1"/>
    <col min="1548" max="1792" width="11.42578125" style="5"/>
    <col min="1793" max="1793" width="12.42578125" style="5" customWidth="1"/>
    <col min="1794" max="1794" width="54.42578125" style="5" customWidth="1"/>
    <col min="1795" max="1795" width="7.7109375" style="5" customWidth="1"/>
    <col min="1796" max="1803" width="14.42578125" style="5" customWidth="1"/>
    <col min="1804" max="2048" width="11.42578125" style="5"/>
    <col min="2049" max="2049" width="12.42578125" style="5" customWidth="1"/>
    <col min="2050" max="2050" width="54.42578125" style="5" customWidth="1"/>
    <col min="2051" max="2051" width="7.7109375" style="5" customWidth="1"/>
    <col min="2052" max="2059" width="14.42578125" style="5" customWidth="1"/>
    <col min="2060" max="2304" width="11.42578125" style="5"/>
    <col min="2305" max="2305" width="12.42578125" style="5" customWidth="1"/>
    <col min="2306" max="2306" width="54.42578125" style="5" customWidth="1"/>
    <col min="2307" max="2307" width="7.7109375" style="5" customWidth="1"/>
    <col min="2308" max="2315" width="14.42578125" style="5" customWidth="1"/>
    <col min="2316" max="2560" width="11.42578125" style="5"/>
    <col min="2561" max="2561" width="12.42578125" style="5" customWidth="1"/>
    <col min="2562" max="2562" width="54.42578125" style="5" customWidth="1"/>
    <col min="2563" max="2563" width="7.7109375" style="5" customWidth="1"/>
    <col min="2564" max="2571" width="14.42578125" style="5" customWidth="1"/>
    <col min="2572" max="2816" width="11.42578125" style="5"/>
    <col min="2817" max="2817" width="12.42578125" style="5" customWidth="1"/>
    <col min="2818" max="2818" width="54.42578125" style="5" customWidth="1"/>
    <col min="2819" max="2819" width="7.7109375" style="5" customWidth="1"/>
    <col min="2820" max="2827" width="14.42578125" style="5" customWidth="1"/>
    <col min="2828" max="3072" width="11.42578125" style="5"/>
    <col min="3073" max="3073" width="12.42578125" style="5" customWidth="1"/>
    <col min="3074" max="3074" width="54.42578125" style="5" customWidth="1"/>
    <col min="3075" max="3075" width="7.7109375" style="5" customWidth="1"/>
    <col min="3076" max="3083" width="14.42578125" style="5" customWidth="1"/>
    <col min="3084" max="3328" width="11.42578125" style="5"/>
    <col min="3329" max="3329" width="12.42578125" style="5" customWidth="1"/>
    <col min="3330" max="3330" width="54.42578125" style="5" customWidth="1"/>
    <col min="3331" max="3331" width="7.7109375" style="5" customWidth="1"/>
    <col min="3332" max="3339" width="14.42578125" style="5" customWidth="1"/>
    <col min="3340" max="3584" width="11.42578125" style="5"/>
    <col min="3585" max="3585" width="12.42578125" style="5" customWidth="1"/>
    <col min="3586" max="3586" width="54.42578125" style="5" customWidth="1"/>
    <col min="3587" max="3587" width="7.7109375" style="5" customWidth="1"/>
    <col min="3588" max="3595" width="14.42578125" style="5" customWidth="1"/>
    <col min="3596" max="3840" width="11.42578125" style="5"/>
    <col min="3841" max="3841" width="12.42578125" style="5" customWidth="1"/>
    <col min="3842" max="3842" width="54.42578125" style="5" customWidth="1"/>
    <col min="3843" max="3843" width="7.7109375" style="5" customWidth="1"/>
    <col min="3844" max="3851" width="14.42578125" style="5" customWidth="1"/>
    <col min="3852" max="4096" width="11.42578125" style="5"/>
    <col min="4097" max="4097" width="12.42578125" style="5" customWidth="1"/>
    <col min="4098" max="4098" width="54.42578125" style="5" customWidth="1"/>
    <col min="4099" max="4099" width="7.7109375" style="5" customWidth="1"/>
    <col min="4100" max="4107" width="14.42578125" style="5" customWidth="1"/>
    <col min="4108" max="4352" width="11.42578125" style="5"/>
    <col min="4353" max="4353" width="12.42578125" style="5" customWidth="1"/>
    <col min="4354" max="4354" width="54.42578125" style="5" customWidth="1"/>
    <col min="4355" max="4355" width="7.7109375" style="5" customWidth="1"/>
    <col min="4356" max="4363" width="14.42578125" style="5" customWidth="1"/>
    <col min="4364" max="4608" width="11.42578125" style="5"/>
    <col min="4609" max="4609" width="12.42578125" style="5" customWidth="1"/>
    <col min="4610" max="4610" width="54.42578125" style="5" customWidth="1"/>
    <col min="4611" max="4611" width="7.7109375" style="5" customWidth="1"/>
    <col min="4612" max="4619" width="14.42578125" style="5" customWidth="1"/>
    <col min="4620" max="4864" width="11.42578125" style="5"/>
    <col min="4865" max="4865" width="12.42578125" style="5" customWidth="1"/>
    <col min="4866" max="4866" width="54.42578125" style="5" customWidth="1"/>
    <col min="4867" max="4867" width="7.7109375" style="5" customWidth="1"/>
    <col min="4868" max="4875" width="14.42578125" style="5" customWidth="1"/>
    <col min="4876" max="5120" width="11.42578125" style="5"/>
    <col min="5121" max="5121" width="12.42578125" style="5" customWidth="1"/>
    <col min="5122" max="5122" width="54.42578125" style="5" customWidth="1"/>
    <col min="5123" max="5123" width="7.7109375" style="5" customWidth="1"/>
    <col min="5124" max="5131" width="14.42578125" style="5" customWidth="1"/>
    <col min="5132" max="5376" width="11.42578125" style="5"/>
    <col min="5377" max="5377" width="12.42578125" style="5" customWidth="1"/>
    <col min="5378" max="5378" width="54.42578125" style="5" customWidth="1"/>
    <col min="5379" max="5379" width="7.7109375" style="5" customWidth="1"/>
    <col min="5380" max="5387" width="14.42578125" style="5" customWidth="1"/>
    <col min="5388" max="5632" width="11.42578125" style="5"/>
    <col min="5633" max="5633" width="12.42578125" style="5" customWidth="1"/>
    <col min="5634" max="5634" width="54.42578125" style="5" customWidth="1"/>
    <col min="5635" max="5635" width="7.7109375" style="5" customWidth="1"/>
    <col min="5636" max="5643" width="14.42578125" style="5" customWidth="1"/>
    <col min="5644" max="5888" width="11.42578125" style="5"/>
    <col min="5889" max="5889" width="12.42578125" style="5" customWidth="1"/>
    <col min="5890" max="5890" width="54.42578125" style="5" customWidth="1"/>
    <col min="5891" max="5891" width="7.7109375" style="5" customWidth="1"/>
    <col min="5892" max="5899" width="14.42578125" style="5" customWidth="1"/>
    <col min="5900" max="6144" width="11.42578125" style="5"/>
    <col min="6145" max="6145" width="12.42578125" style="5" customWidth="1"/>
    <col min="6146" max="6146" width="54.42578125" style="5" customWidth="1"/>
    <col min="6147" max="6147" width="7.7109375" style="5" customWidth="1"/>
    <col min="6148" max="6155" width="14.42578125" style="5" customWidth="1"/>
    <col min="6156" max="6400" width="11.42578125" style="5"/>
    <col min="6401" max="6401" width="12.42578125" style="5" customWidth="1"/>
    <col min="6402" max="6402" width="54.42578125" style="5" customWidth="1"/>
    <col min="6403" max="6403" width="7.7109375" style="5" customWidth="1"/>
    <col min="6404" max="6411" width="14.42578125" style="5" customWidth="1"/>
    <col min="6412" max="6656" width="11.42578125" style="5"/>
    <col min="6657" max="6657" width="12.42578125" style="5" customWidth="1"/>
    <col min="6658" max="6658" width="54.42578125" style="5" customWidth="1"/>
    <col min="6659" max="6659" width="7.7109375" style="5" customWidth="1"/>
    <col min="6660" max="6667" width="14.42578125" style="5" customWidth="1"/>
    <col min="6668" max="6912" width="11.42578125" style="5"/>
    <col min="6913" max="6913" width="12.42578125" style="5" customWidth="1"/>
    <col min="6914" max="6914" width="54.42578125" style="5" customWidth="1"/>
    <col min="6915" max="6915" width="7.7109375" style="5" customWidth="1"/>
    <col min="6916" max="6923" width="14.42578125" style="5" customWidth="1"/>
    <col min="6924" max="7168" width="11.42578125" style="5"/>
    <col min="7169" max="7169" width="12.42578125" style="5" customWidth="1"/>
    <col min="7170" max="7170" width="54.42578125" style="5" customWidth="1"/>
    <col min="7171" max="7171" width="7.7109375" style="5" customWidth="1"/>
    <col min="7172" max="7179" width="14.42578125" style="5" customWidth="1"/>
    <col min="7180" max="7424" width="11.42578125" style="5"/>
    <col min="7425" max="7425" width="12.42578125" style="5" customWidth="1"/>
    <col min="7426" max="7426" width="54.42578125" style="5" customWidth="1"/>
    <col min="7427" max="7427" width="7.7109375" style="5" customWidth="1"/>
    <col min="7428" max="7435" width="14.42578125" style="5" customWidth="1"/>
    <col min="7436" max="7680" width="11.42578125" style="5"/>
    <col min="7681" max="7681" width="12.42578125" style="5" customWidth="1"/>
    <col min="7682" max="7682" width="54.42578125" style="5" customWidth="1"/>
    <col min="7683" max="7683" width="7.7109375" style="5" customWidth="1"/>
    <col min="7684" max="7691" width="14.42578125" style="5" customWidth="1"/>
    <col min="7692" max="7936" width="11.42578125" style="5"/>
    <col min="7937" max="7937" width="12.42578125" style="5" customWidth="1"/>
    <col min="7938" max="7938" width="54.42578125" style="5" customWidth="1"/>
    <col min="7939" max="7939" width="7.7109375" style="5" customWidth="1"/>
    <col min="7940" max="7947" width="14.42578125" style="5" customWidth="1"/>
    <col min="7948" max="8192" width="11.42578125" style="5"/>
    <col min="8193" max="8193" width="12.42578125" style="5" customWidth="1"/>
    <col min="8194" max="8194" width="54.42578125" style="5" customWidth="1"/>
    <col min="8195" max="8195" width="7.7109375" style="5" customWidth="1"/>
    <col min="8196" max="8203" width="14.42578125" style="5" customWidth="1"/>
    <col min="8204" max="8448" width="11.42578125" style="5"/>
    <col min="8449" max="8449" width="12.42578125" style="5" customWidth="1"/>
    <col min="8450" max="8450" width="54.42578125" style="5" customWidth="1"/>
    <col min="8451" max="8451" width="7.7109375" style="5" customWidth="1"/>
    <col min="8452" max="8459" width="14.42578125" style="5" customWidth="1"/>
    <col min="8460" max="8704" width="11.42578125" style="5"/>
    <col min="8705" max="8705" width="12.42578125" style="5" customWidth="1"/>
    <col min="8706" max="8706" width="54.42578125" style="5" customWidth="1"/>
    <col min="8707" max="8707" width="7.7109375" style="5" customWidth="1"/>
    <col min="8708" max="8715" width="14.42578125" style="5" customWidth="1"/>
    <col min="8716" max="8960" width="11.42578125" style="5"/>
    <col min="8961" max="8961" width="12.42578125" style="5" customWidth="1"/>
    <col min="8962" max="8962" width="54.42578125" style="5" customWidth="1"/>
    <col min="8963" max="8963" width="7.7109375" style="5" customWidth="1"/>
    <col min="8964" max="8971" width="14.42578125" style="5" customWidth="1"/>
    <col min="8972" max="9216" width="11.42578125" style="5"/>
    <col min="9217" max="9217" width="12.42578125" style="5" customWidth="1"/>
    <col min="9218" max="9218" width="54.42578125" style="5" customWidth="1"/>
    <col min="9219" max="9219" width="7.7109375" style="5" customWidth="1"/>
    <col min="9220" max="9227" width="14.42578125" style="5" customWidth="1"/>
    <col min="9228" max="9472" width="11.42578125" style="5"/>
    <col min="9473" max="9473" width="12.42578125" style="5" customWidth="1"/>
    <col min="9474" max="9474" width="54.42578125" style="5" customWidth="1"/>
    <col min="9475" max="9475" width="7.7109375" style="5" customWidth="1"/>
    <col min="9476" max="9483" width="14.42578125" style="5" customWidth="1"/>
    <col min="9484" max="9728" width="11.42578125" style="5"/>
    <col min="9729" max="9729" width="12.42578125" style="5" customWidth="1"/>
    <col min="9730" max="9730" width="54.42578125" style="5" customWidth="1"/>
    <col min="9731" max="9731" width="7.7109375" style="5" customWidth="1"/>
    <col min="9732" max="9739" width="14.42578125" style="5" customWidth="1"/>
    <col min="9740" max="9984" width="11.42578125" style="5"/>
    <col min="9985" max="9985" width="12.42578125" style="5" customWidth="1"/>
    <col min="9986" max="9986" width="54.42578125" style="5" customWidth="1"/>
    <col min="9987" max="9987" width="7.7109375" style="5" customWidth="1"/>
    <col min="9988" max="9995" width="14.42578125" style="5" customWidth="1"/>
    <col min="9996" max="10240" width="11.42578125" style="5"/>
    <col min="10241" max="10241" width="12.42578125" style="5" customWidth="1"/>
    <col min="10242" max="10242" width="54.42578125" style="5" customWidth="1"/>
    <col min="10243" max="10243" width="7.7109375" style="5" customWidth="1"/>
    <col min="10244" max="10251" width="14.42578125" style="5" customWidth="1"/>
    <col min="10252" max="10496" width="11.42578125" style="5"/>
    <col min="10497" max="10497" width="12.42578125" style="5" customWidth="1"/>
    <col min="10498" max="10498" width="54.42578125" style="5" customWidth="1"/>
    <col min="10499" max="10499" width="7.7109375" style="5" customWidth="1"/>
    <col min="10500" max="10507" width="14.42578125" style="5" customWidth="1"/>
    <col min="10508" max="10752" width="11.42578125" style="5"/>
    <col min="10753" max="10753" width="12.42578125" style="5" customWidth="1"/>
    <col min="10754" max="10754" width="54.42578125" style="5" customWidth="1"/>
    <col min="10755" max="10755" width="7.7109375" style="5" customWidth="1"/>
    <col min="10756" max="10763" width="14.42578125" style="5" customWidth="1"/>
    <col min="10764" max="11008" width="11.42578125" style="5"/>
    <col min="11009" max="11009" width="12.42578125" style="5" customWidth="1"/>
    <col min="11010" max="11010" width="54.42578125" style="5" customWidth="1"/>
    <col min="11011" max="11011" width="7.7109375" style="5" customWidth="1"/>
    <col min="11012" max="11019" width="14.42578125" style="5" customWidth="1"/>
    <col min="11020" max="11264" width="11.42578125" style="5"/>
    <col min="11265" max="11265" width="12.42578125" style="5" customWidth="1"/>
    <col min="11266" max="11266" width="54.42578125" style="5" customWidth="1"/>
    <col min="11267" max="11267" width="7.7109375" style="5" customWidth="1"/>
    <col min="11268" max="11275" width="14.42578125" style="5" customWidth="1"/>
    <col min="11276" max="11520" width="11.42578125" style="5"/>
    <col min="11521" max="11521" width="12.42578125" style="5" customWidth="1"/>
    <col min="11522" max="11522" width="54.42578125" style="5" customWidth="1"/>
    <col min="11523" max="11523" width="7.7109375" style="5" customWidth="1"/>
    <col min="11524" max="11531" width="14.42578125" style="5" customWidth="1"/>
    <col min="11532" max="11776" width="11.42578125" style="5"/>
    <col min="11777" max="11777" width="12.42578125" style="5" customWidth="1"/>
    <col min="11778" max="11778" width="54.42578125" style="5" customWidth="1"/>
    <col min="11779" max="11779" width="7.7109375" style="5" customWidth="1"/>
    <col min="11780" max="11787" width="14.42578125" style="5" customWidth="1"/>
    <col min="11788" max="12032" width="11.42578125" style="5"/>
    <col min="12033" max="12033" width="12.42578125" style="5" customWidth="1"/>
    <col min="12034" max="12034" width="54.42578125" style="5" customWidth="1"/>
    <col min="12035" max="12035" width="7.7109375" style="5" customWidth="1"/>
    <col min="12036" max="12043" width="14.42578125" style="5" customWidth="1"/>
    <col min="12044" max="12288" width="11.42578125" style="5"/>
    <col min="12289" max="12289" width="12.42578125" style="5" customWidth="1"/>
    <col min="12290" max="12290" width="54.42578125" style="5" customWidth="1"/>
    <col min="12291" max="12291" width="7.7109375" style="5" customWidth="1"/>
    <col min="12292" max="12299" width="14.42578125" style="5" customWidth="1"/>
    <col min="12300" max="12544" width="11.42578125" style="5"/>
    <col min="12545" max="12545" width="12.42578125" style="5" customWidth="1"/>
    <col min="12546" max="12546" width="54.42578125" style="5" customWidth="1"/>
    <col min="12547" max="12547" width="7.7109375" style="5" customWidth="1"/>
    <col min="12548" max="12555" width="14.42578125" style="5" customWidth="1"/>
    <col min="12556" max="12800" width="11.42578125" style="5"/>
    <col min="12801" max="12801" width="12.42578125" style="5" customWidth="1"/>
    <col min="12802" max="12802" width="54.42578125" style="5" customWidth="1"/>
    <col min="12803" max="12803" width="7.7109375" style="5" customWidth="1"/>
    <col min="12804" max="12811" width="14.42578125" style="5" customWidth="1"/>
    <col min="12812" max="13056" width="11.42578125" style="5"/>
    <col min="13057" max="13057" width="12.42578125" style="5" customWidth="1"/>
    <col min="13058" max="13058" width="54.42578125" style="5" customWidth="1"/>
    <col min="13059" max="13059" width="7.7109375" style="5" customWidth="1"/>
    <col min="13060" max="13067" width="14.42578125" style="5" customWidth="1"/>
    <col min="13068" max="13312" width="11.42578125" style="5"/>
    <col min="13313" max="13313" width="12.42578125" style="5" customWidth="1"/>
    <col min="13314" max="13314" width="54.42578125" style="5" customWidth="1"/>
    <col min="13315" max="13315" width="7.7109375" style="5" customWidth="1"/>
    <col min="13316" max="13323" width="14.42578125" style="5" customWidth="1"/>
    <col min="13324" max="13568" width="11.42578125" style="5"/>
    <col min="13569" max="13569" width="12.42578125" style="5" customWidth="1"/>
    <col min="13570" max="13570" width="54.42578125" style="5" customWidth="1"/>
    <col min="13571" max="13571" width="7.7109375" style="5" customWidth="1"/>
    <col min="13572" max="13579" width="14.42578125" style="5" customWidth="1"/>
    <col min="13580" max="13824" width="11.42578125" style="5"/>
    <col min="13825" max="13825" width="12.42578125" style="5" customWidth="1"/>
    <col min="13826" max="13826" width="54.42578125" style="5" customWidth="1"/>
    <col min="13827" max="13827" width="7.7109375" style="5" customWidth="1"/>
    <col min="13828" max="13835" width="14.42578125" style="5" customWidth="1"/>
    <col min="13836" max="14080" width="11.42578125" style="5"/>
    <col min="14081" max="14081" width="12.42578125" style="5" customWidth="1"/>
    <col min="14082" max="14082" width="54.42578125" style="5" customWidth="1"/>
    <col min="14083" max="14083" width="7.7109375" style="5" customWidth="1"/>
    <col min="14084" max="14091" width="14.42578125" style="5" customWidth="1"/>
    <col min="14092" max="14336" width="11.42578125" style="5"/>
    <col min="14337" max="14337" width="12.42578125" style="5" customWidth="1"/>
    <col min="14338" max="14338" width="54.42578125" style="5" customWidth="1"/>
    <col min="14339" max="14339" width="7.7109375" style="5" customWidth="1"/>
    <col min="14340" max="14347" width="14.42578125" style="5" customWidth="1"/>
    <col min="14348" max="14592" width="11.42578125" style="5"/>
    <col min="14593" max="14593" width="12.42578125" style="5" customWidth="1"/>
    <col min="14594" max="14594" width="54.42578125" style="5" customWidth="1"/>
    <col min="14595" max="14595" width="7.7109375" style="5" customWidth="1"/>
    <col min="14596" max="14603" width="14.42578125" style="5" customWidth="1"/>
    <col min="14604" max="14848" width="11.42578125" style="5"/>
    <col min="14849" max="14849" width="12.42578125" style="5" customWidth="1"/>
    <col min="14850" max="14850" width="54.42578125" style="5" customWidth="1"/>
    <col min="14851" max="14851" width="7.7109375" style="5" customWidth="1"/>
    <col min="14852" max="14859" width="14.42578125" style="5" customWidth="1"/>
    <col min="14860" max="15104" width="11.42578125" style="5"/>
    <col min="15105" max="15105" width="12.42578125" style="5" customWidth="1"/>
    <col min="15106" max="15106" width="54.42578125" style="5" customWidth="1"/>
    <col min="15107" max="15107" width="7.7109375" style="5" customWidth="1"/>
    <col min="15108" max="15115" width="14.42578125" style="5" customWidth="1"/>
    <col min="15116" max="15360" width="11.42578125" style="5"/>
    <col min="15361" max="15361" width="12.42578125" style="5" customWidth="1"/>
    <col min="15362" max="15362" width="54.42578125" style="5" customWidth="1"/>
    <col min="15363" max="15363" width="7.7109375" style="5" customWidth="1"/>
    <col min="15364" max="15371" width="14.42578125" style="5" customWidth="1"/>
    <col min="15372" max="15616" width="11.42578125" style="5"/>
    <col min="15617" max="15617" width="12.42578125" style="5" customWidth="1"/>
    <col min="15618" max="15618" width="54.42578125" style="5" customWidth="1"/>
    <col min="15619" max="15619" width="7.7109375" style="5" customWidth="1"/>
    <col min="15620" max="15627" width="14.42578125" style="5" customWidth="1"/>
    <col min="15628" max="15872" width="11.42578125" style="5"/>
    <col min="15873" max="15873" width="12.42578125" style="5" customWidth="1"/>
    <col min="15874" max="15874" width="54.42578125" style="5" customWidth="1"/>
    <col min="15875" max="15875" width="7.7109375" style="5" customWidth="1"/>
    <col min="15876" max="15883" width="14.42578125" style="5" customWidth="1"/>
    <col min="15884" max="16128" width="11.42578125" style="5"/>
    <col min="16129" max="16129" width="12.42578125" style="5" customWidth="1"/>
    <col min="16130" max="16130" width="54.42578125" style="5" customWidth="1"/>
    <col min="16131" max="16131" width="7.7109375" style="5" customWidth="1"/>
    <col min="16132" max="16139" width="14.42578125" style="5" customWidth="1"/>
    <col min="16140" max="16384" width="11.42578125" style="5"/>
  </cols>
  <sheetData>
    <row r="1" spans="1:11" ht="18" x14ac:dyDescent="0.25">
      <c r="B1" s="60" t="str">
        <f ca="1">Data!Y1</f>
        <v>Municipalidad de Buenos Aires</v>
      </c>
      <c r="C1" s="60"/>
      <c r="D1" s="60"/>
      <c r="E1" s="60"/>
      <c r="F1" s="60"/>
      <c r="G1" s="60"/>
      <c r="H1" s="60"/>
      <c r="I1" s="60"/>
      <c r="J1" s="60"/>
      <c r="K1" s="60"/>
    </row>
    <row r="2" spans="1:11" ht="4.5" customHeight="1" x14ac:dyDescent="0.25">
      <c r="B2" s="19"/>
      <c r="C2" s="20"/>
      <c r="D2" s="19"/>
      <c r="E2" s="19"/>
      <c r="F2" s="19"/>
      <c r="G2" s="19"/>
      <c r="H2" s="19"/>
      <c r="I2" s="19"/>
      <c r="J2" s="19"/>
      <c r="K2" s="19"/>
    </row>
    <row r="3" spans="1:11" s="21" customFormat="1" ht="18" x14ac:dyDescent="0.25">
      <c r="A3" s="49" t="s">
        <v>691</v>
      </c>
      <c r="B3" s="49"/>
      <c r="C3" s="49"/>
      <c r="D3" s="49"/>
      <c r="E3" s="49"/>
      <c r="F3" s="49"/>
      <c r="G3" s="49"/>
      <c r="H3" s="49"/>
      <c r="I3" s="49"/>
      <c r="J3" s="49"/>
      <c r="K3" s="49"/>
    </row>
    <row r="4" spans="1:11" s="21" customFormat="1" ht="18" x14ac:dyDescent="0.25">
      <c r="A4" s="29"/>
      <c r="B4" s="49" t="str">
        <f ca="1">+Data!A2</f>
        <v>15603T22023</v>
      </c>
      <c r="C4" s="49"/>
      <c r="D4" s="49"/>
      <c r="E4" s="49"/>
      <c r="F4" s="49"/>
      <c r="G4" s="49"/>
      <c r="H4" s="49"/>
      <c r="I4" s="49"/>
      <c r="J4" s="49"/>
      <c r="K4" s="49"/>
    </row>
    <row r="5" spans="1:11" s="21" customFormat="1" ht="17.25" customHeight="1" x14ac:dyDescent="0.25">
      <c r="A5" s="67" t="s">
        <v>692</v>
      </c>
      <c r="B5" s="67"/>
      <c r="C5" s="67"/>
      <c r="D5" s="67"/>
      <c r="E5" s="67"/>
      <c r="F5" s="67"/>
      <c r="G5" s="67"/>
      <c r="H5" s="67"/>
      <c r="I5" s="67"/>
      <c r="J5" s="67"/>
      <c r="K5" s="67"/>
    </row>
    <row r="6" spans="1:11" s="21" customFormat="1" ht="15" customHeight="1" x14ac:dyDescent="0.25">
      <c r="A6" s="52" t="s">
        <v>698</v>
      </c>
      <c r="B6" s="52" t="s">
        <v>0</v>
      </c>
      <c r="C6" s="55"/>
      <c r="D6" s="68" t="s">
        <v>1</v>
      </c>
      <c r="E6" s="61" t="s">
        <v>2</v>
      </c>
      <c r="F6" s="61" t="s">
        <v>3</v>
      </c>
      <c r="G6" s="61" t="s">
        <v>4</v>
      </c>
      <c r="H6" s="61" t="s">
        <v>5</v>
      </c>
      <c r="I6" s="61" t="s">
        <v>25</v>
      </c>
      <c r="J6" s="61" t="s">
        <v>26</v>
      </c>
      <c r="K6" s="64" t="s">
        <v>699</v>
      </c>
    </row>
    <row r="7" spans="1:11" ht="15" customHeight="1" x14ac:dyDescent="0.25">
      <c r="A7" s="53"/>
      <c r="B7" s="53"/>
      <c r="C7" s="56"/>
      <c r="D7" s="69"/>
      <c r="E7" s="62"/>
      <c r="F7" s="62"/>
      <c r="G7" s="62"/>
      <c r="H7" s="62"/>
      <c r="I7" s="62"/>
      <c r="J7" s="62"/>
      <c r="K7" s="65"/>
    </row>
    <row r="8" spans="1:11" s="6" customFormat="1" ht="15" customHeight="1" x14ac:dyDescent="0.25">
      <c r="A8" s="53"/>
      <c r="B8" s="53"/>
      <c r="C8" s="56"/>
      <c r="D8" s="70"/>
      <c r="E8" s="63"/>
      <c r="F8" s="63"/>
      <c r="G8" s="63"/>
      <c r="H8" s="63"/>
      <c r="I8" s="63"/>
      <c r="J8" s="63"/>
      <c r="K8" s="66"/>
    </row>
    <row r="9" spans="1:11" s="6" customFormat="1" ht="12" customHeight="1" x14ac:dyDescent="0.25">
      <c r="A9" s="53"/>
      <c r="B9" s="53"/>
      <c r="C9" s="56"/>
      <c r="D9" s="50">
        <v>311</v>
      </c>
      <c r="E9" s="50">
        <v>312</v>
      </c>
      <c r="F9" s="50">
        <v>313</v>
      </c>
      <c r="G9" s="50">
        <v>314</v>
      </c>
      <c r="H9" s="50">
        <v>315</v>
      </c>
      <c r="I9" s="50">
        <v>321</v>
      </c>
      <c r="J9" s="50">
        <v>322</v>
      </c>
      <c r="K9" s="58"/>
    </row>
    <row r="10" spans="1:11" ht="12" customHeight="1" x14ac:dyDescent="0.25">
      <c r="A10" s="53"/>
      <c r="B10" s="54"/>
      <c r="C10" s="57"/>
      <c r="D10" s="51"/>
      <c r="E10" s="51"/>
      <c r="F10" s="51"/>
      <c r="G10" s="51"/>
      <c r="H10" s="51"/>
      <c r="I10" s="51"/>
      <c r="J10" s="51"/>
      <c r="K10" s="59"/>
    </row>
    <row r="11" spans="1:11" ht="27" customHeight="1" x14ac:dyDescent="0.25">
      <c r="A11" s="28" t="str">
        <f ca="1">+Data!A2</f>
        <v>15603T22023</v>
      </c>
      <c r="B11" s="7" t="str">
        <f ca="1">"Saldos al 31/12/"&amp; Data!D2- 1</f>
        <v>Saldos al 31/12/2022</v>
      </c>
      <c r="C11" s="8"/>
      <c r="D11" s="43">
        <v>0.52</v>
      </c>
      <c r="E11" s="9">
        <v>0</v>
      </c>
      <c r="F11" s="9">
        <v>0</v>
      </c>
      <c r="G11" s="9">
        <v>0</v>
      </c>
      <c r="H11" s="43">
        <v>163528313.66</v>
      </c>
      <c r="I11" s="9">
        <v>0</v>
      </c>
      <c r="J11" s="9">
        <v>0</v>
      </c>
      <c r="K11" s="9">
        <f>SUM(D11:J11)</f>
        <v>163528314.18000001</v>
      </c>
    </row>
    <row r="12" spans="1:11" s="42" customFormat="1" ht="25.5" customHeight="1" x14ac:dyDescent="0.25">
      <c r="A12" s="45" t="s">
        <v>27</v>
      </c>
      <c r="B12" s="46"/>
      <c r="C12" s="46"/>
      <c r="D12" s="46"/>
      <c r="E12" s="46"/>
      <c r="F12" s="46"/>
      <c r="G12" s="46"/>
      <c r="H12" s="46"/>
      <c r="I12" s="46"/>
      <c r="J12" s="46"/>
      <c r="K12" s="46"/>
    </row>
    <row r="13" spans="1:11" ht="29.25" customHeight="1" x14ac:dyDescent="0.25">
      <c r="A13" s="30" t="s">
        <v>28</v>
      </c>
      <c r="B13" s="22" t="s">
        <v>29</v>
      </c>
      <c r="C13" s="15"/>
      <c r="D13" s="33">
        <v>0</v>
      </c>
      <c r="E13" s="23"/>
      <c r="F13" s="11"/>
      <c r="G13" s="11"/>
      <c r="H13" s="11"/>
      <c r="I13" s="11"/>
      <c r="J13" s="11"/>
      <c r="K13" s="9">
        <f t="shared" ref="K13:K30" si="0">SUM(D13:J13)</f>
        <v>0</v>
      </c>
    </row>
    <row r="14" spans="1:11" ht="26.25" customHeight="1" x14ac:dyDescent="0.25">
      <c r="A14" s="30" t="s">
        <v>30</v>
      </c>
      <c r="B14" s="22" t="s">
        <v>31</v>
      </c>
      <c r="C14" s="15"/>
      <c r="D14" s="33">
        <v>0</v>
      </c>
      <c r="E14" s="23"/>
      <c r="F14" s="11"/>
      <c r="G14" s="11"/>
      <c r="H14" s="11"/>
      <c r="I14" s="11"/>
      <c r="J14" s="11"/>
      <c r="K14" s="9">
        <f t="shared" si="0"/>
        <v>0</v>
      </c>
    </row>
    <row r="15" spans="1:11" s="24" customFormat="1" ht="28.5" customHeight="1" x14ac:dyDescent="0.25">
      <c r="A15" s="30" t="s">
        <v>32</v>
      </c>
      <c r="B15" s="22" t="s">
        <v>33</v>
      </c>
      <c r="C15" s="15"/>
      <c r="D15" s="11"/>
      <c r="E15" s="33">
        <v>0</v>
      </c>
      <c r="F15" s="11"/>
      <c r="G15" s="11"/>
      <c r="H15" s="11"/>
      <c r="I15" s="11"/>
      <c r="J15" s="11"/>
      <c r="K15" s="9">
        <f t="shared" si="0"/>
        <v>0</v>
      </c>
    </row>
    <row r="16" spans="1:11" ht="26.25" customHeight="1" x14ac:dyDescent="0.25">
      <c r="A16" s="30" t="s">
        <v>34</v>
      </c>
      <c r="B16" s="22" t="s">
        <v>35</v>
      </c>
      <c r="C16" s="15"/>
      <c r="D16" s="11"/>
      <c r="E16" s="33">
        <v>0</v>
      </c>
      <c r="F16" s="11"/>
      <c r="G16" s="11"/>
      <c r="H16" s="11"/>
      <c r="I16" s="11"/>
      <c r="J16" s="11"/>
      <c r="K16" s="9">
        <f t="shared" si="0"/>
        <v>0</v>
      </c>
    </row>
    <row r="17" spans="1:11" ht="26.25" customHeight="1" x14ac:dyDescent="0.25">
      <c r="A17" s="31" t="s">
        <v>36</v>
      </c>
      <c r="B17" s="22" t="s">
        <v>37</v>
      </c>
      <c r="C17" s="15"/>
      <c r="D17" s="11"/>
      <c r="E17" s="11"/>
      <c r="F17" s="33">
        <v>0</v>
      </c>
      <c r="G17" s="10"/>
      <c r="H17" s="10"/>
      <c r="I17" s="11"/>
      <c r="J17" s="11"/>
      <c r="K17" s="9">
        <f t="shared" si="0"/>
        <v>0</v>
      </c>
    </row>
    <row r="18" spans="1:11" ht="26.25" customHeight="1" x14ac:dyDescent="0.25">
      <c r="A18" s="31" t="s">
        <v>38</v>
      </c>
      <c r="B18" s="22" t="s">
        <v>6</v>
      </c>
      <c r="C18" s="15"/>
      <c r="D18" s="11"/>
      <c r="E18" s="11"/>
      <c r="F18" s="33">
        <v>0</v>
      </c>
      <c r="G18" s="11"/>
      <c r="H18" s="11"/>
      <c r="I18" s="11"/>
      <c r="J18" s="11"/>
      <c r="K18" s="9">
        <f t="shared" si="0"/>
        <v>0</v>
      </c>
    </row>
    <row r="19" spans="1:11" ht="26.25" customHeight="1" x14ac:dyDescent="0.25">
      <c r="A19" s="30" t="s">
        <v>39</v>
      </c>
      <c r="B19" s="22" t="s">
        <v>40</v>
      </c>
      <c r="C19" s="15"/>
      <c r="D19" s="11"/>
      <c r="E19" s="11"/>
      <c r="F19" s="12"/>
      <c r="G19" s="33">
        <v>0</v>
      </c>
      <c r="H19" s="10"/>
      <c r="I19" s="11"/>
      <c r="J19" s="11"/>
      <c r="K19" s="9">
        <f t="shared" si="0"/>
        <v>0</v>
      </c>
    </row>
    <row r="20" spans="1:11" ht="26.25" customHeight="1" x14ac:dyDescent="0.25">
      <c r="A20" s="30" t="s">
        <v>41</v>
      </c>
      <c r="B20" s="22" t="s">
        <v>42</v>
      </c>
      <c r="C20" s="13"/>
      <c r="D20" s="11"/>
      <c r="E20" s="11"/>
      <c r="F20" s="12"/>
      <c r="G20" s="33">
        <v>0</v>
      </c>
      <c r="H20" s="11"/>
      <c r="I20" s="11"/>
      <c r="J20" s="11"/>
      <c r="K20" s="9">
        <f t="shared" si="0"/>
        <v>0</v>
      </c>
    </row>
    <row r="21" spans="1:11" ht="26.25" customHeight="1" x14ac:dyDescent="0.25">
      <c r="A21" s="30" t="s">
        <v>43</v>
      </c>
      <c r="B21" s="22" t="s">
        <v>44</v>
      </c>
      <c r="C21" s="15"/>
      <c r="D21" s="11"/>
      <c r="E21" s="11"/>
      <c r="F21" s="12"/>
      <c r="G21" s="33">
        <v>0</v>
      </c>
      <c r="H21" s="11"/>
      <c r="I21" s="10"/>
      <c r="J21" s="10"/>
      <c r="K21" s="9">
        <f t="shared" si="0"/>
        <v>0</v>
      </c>
    </row>
    <row r="22" spans="1:11" ht="26.25" customHeight="1" x14ac:dyDescent="0.25">
      <c r="A22" s="30" t="s">
        <v>45</v>
      </c>
      <c r="B22" s="22" t="s">
        <v>46</v>
      </c>
      <c r="C22" s="14"/>
      <c r="D22" s="11"/>
      <c r="E22" s="11"/>
      <c r="F22" s="12"/>
      <c r="G22" s="33">
        <v>0</v>
      </c>
      <c r="H22" s="11"/>
      <c r="I22" s="11"/>
      <c r="J22" s="11"/>
      <c r="K22" s="9">
        <f t="shared" si="0"/>
        <v>0</v>
      </c>
    </row>
    <row r="23" spans="1:11" ht="26.25" customHeight="1" x14ac:dyDescent="0.25">
      <c r="A23" s="30" t="s">
        <v>47</v>
      </c>
      <c r="B23" s="22" t="s">
        <v>48</v>
      </c>
      <c r="C23" s="15"/>
      <c r="D23" s="11"/>
      <c r="E23" s="11"/>
      <c r="F23" s="11"/>
      <c r="G23" s="11"/>
      <c r="H23" s="10">
        <v>-183064.1407999878</v>
      </c>
      <c r="I23" s="11"/>
      <c r="J23" s="11"/>
      <c r="K23" s="9">
        <f t="shared" si="0"/>
        <v>-183064.1407999878</v>
      </c>
    </row>
    <row r="24" spans="1:11" ht="26.25" customHeight="1" x14ac:dyDescent="0.25">
      <c r="A24" s="30" t="s">
        <v>49</v>
      </c>
      <c r="B24" s="22" t="s">
        <v>50</v>
      </c>
      <c r="C24" s="14"/>
      <c r="D24" s="11"/>
      <c r="E24" s="11"/>
      <c r="F24" s="11"/>
      <c r="G24" s="11"/>
      <c r="H24" s="10">
        <v>1467598.24</v>
      </c>
      <c r="I24" s="11"/>
      <c r="J24" s="11"/>
      <c r="K24" s="9">
        <f t="shared" si="0"/>
        <v>1467598.24</v>
      </c>
    </row>
    <row r="25" spans="1:11" ht="33.75" customHeight="1" x14ac:dyDescent="0.25">
      <c r="A25" s="30" t="s">
        <v>51</v>
      </c>
      <c r="B25" s="22" t="s">
        <v>52</v>
      </c>
      <c r="C25" s="15"/>
      <c r="D25" s="11"/>
      <c r="E25" s="11"/>
      <c r="F25" s="11"/>
      <c r="G25" s="11"/>
      <c r="H25" s="10"/>
      <c r="I25" s="33">
        <v>0</v>
      </c>
      <c r="J25" s="11"/>
      <c r="K25" s="9">
        <f t="shared" si="0"/>
        <v>0</v>
      </c>
    </row>
    <row r="26" spans="1:11" ht="33.75" customHeight="1" x14ac:dyDescent="0.25">
      <c r="A26" s="30" t="s">
        <v>53</v>
      </c>
      <c r="B26" s="22" t="s">
        <v>54</v>
      </c>
      <c r="C26" s="15"/>
      <c r="D26" s="11"/>
      <c r="E26" s="11"/>
      <c r="F26" s="11"/>
      <c r="G26" s="11"/>
      <c r="H26" s="11"/>
      <c r="I26" s="33">
        <v>0</v>
      </c>
      <c r="J26" s="11"/>
      <c r="K26" s="9">
        <f t="shared" si="0"/>
        <v>0</v>
      </c>
    </row>
    <row r="27" spans="1:11" ht="33.75" customHeight="1" x14ac:dyDescent="0.25">
      <c r="A27" s="30" t="s">
        <v>55</v>
      </c>
      <c r="B27" s="22" t="s">
        <v>56</v>
      </c>
      <c r="C27" s="15"/>
      <c r="D27" s="11"/>
      <c r="E27" s="11"/>
      <c r="F27" s="11"/>
      <c r="G27" s="11"/>
      <c r="H27" s="11"/>
      <c r="I27" s="11"/>
      <c r="J27" s="34">
        <v>0</v>
      </c>
      <c r="K27" s="9">
        <f t="shared" si="0"/>
        <v>0</v>
      </c>
    </row>
    <row r="28" spans="1:11" ht="33.75" customHeight="1" x14ac:dyDescent="0.25">
      <c r="A28" s="30" t="s">
        <v>57</v>
      </c>
      <c r="B28" s="22" t="s">
        <v>58</v>
      </c>
      <c r="C28" s="15"/>
      <c r="D28" s="11"/>
      <c r="E28" s="11"/>
      <c r="F28" s="11"/>
      <c r="G28" s="11"/>
      <c r="H28" s="11"/>
      <c r="I28" s="11"/>
      <c r="J28" s="34">
        <v>0</v>
      </c>
      <c r="K28" s="9">
        <f t="shared" si="0"/>
        <v>0</v>
      </c>
    </row>
    <row r="29" spans="1:11" ht="33.75" customHeight="1" x14ac:dyDescent="0.25">
      <c r="A29" s="30" t="s">
        <v>59</v>
      </c>
      <c r="B29" s="22" t="s">
        <v>60</v>
      </c>
      <c r="C29" s="15"/>
      <c r="D29" s="11"/>
      <c r="E29" s="11"/>
      <c r="F29" s="11"/>
      <c r="G29" s="11"/>
      <c r="H29" s="11"/>
      <c r="I29" s="11"/>
      <c r="J29" s="34">
        <v>0</v>
      </c>
      <c r="K29" s="9">
        <f t="shared" si="0"/>
        <v>0</v>
      </c>
    </row>
    <row r="30" spans="1:11" ht="33.75" customHeight="1" x14ac:dyDescent="0.25">
      <c r="A30" s="30" t="s">
        <v>61</v>
      </c>
      <c r="B30" s="22" t="s">
        <v>62</v>
      </c>
      <c r="C30" s="15"/>
      <c r="D30" s="11"/>
      <c r="E30" s="11"/>
      <c r="F30" s="11"/>
      <c r="G30" s="11"/>
      <c r="H30" s="11"/>
      <c r="I30" s="11"/>
      <c r="J30" s="34">
        <v>0</v>
      </c>
      <c r="K30" s="9">
        <f t="shared" si="0"/>
        <v>0</v>
      </c>
    </row>
    <row r="31" spans="1:11" ht="26.25" customHeight="1" x14ac:dyDescent="0.25">
      <c r="A31" s="36"/>
      <c r="B31" s="35" t="s">
        <v>7</v>
      </c>
      <c r="C31" s="36"/>
      <c r="D31" s="37">
        <f>SUM(D13:D30)</f>
        <v>0</v>
      </c>
      <c r="E31" s="37">
        <f t="shared" ref="E31:K31" si="1">SUM(E13:E30)</f>
        <v>0</v>
      </c>
      <c r="F31" s="37">
        <f t="shared" si="1"/>
        <v>0</v>
      </c>
      <c r="G31" s="37">
        <f t="shared" si="1"/>
        <v>0</v>
      </c>
      <c r="H31" s="37">
        <f t="shared" si="1"/>
        <v>1284534.0992000122</v>
      </c>
      <c r="I31" s="37">
        <f t="shared" si="1"/>
        <v>0</v>
      </c>
      <c r="J31" s="37">
        <f t="shared" si="1"/>
        <v>0</v>
      </c>
      <c r="K31" s="37">
        <f t="shared" si="1"/>
        <v>1284534.0992000122</v>
      </c>
    </row>
    <row r="32" spans="1:11" ht="26.25" customHeight="1" x14ac:dyDescent="0.25">
      <c r="A32" s="38"/>
      <c r="B32" s="39" t="s">
        <v>63</v>
      </c>
      <c r="C32" s="40"/>
      <c r="D32" s="41">
        <f>+D31+D11+D12</f>
        <v>0.52</v>
      </c>
      <c r="E32" s="41">
        <f t="shared" ref="E32:K32" si="2">+E31+E11+E12</f>
        <v>0</v>
      </c>
      <c r="F32" s="41">
        <f t="shared" si="2"/>
        <v>0</v>
      </c>
      <c r="G32" s="41">
        <f t="shared" si="2"/>
        <v>0</v>
      </c>
      <c r="H32" s="41">
        <f t="shared" si="2"/>
        <v>164812847.75920001</v>
      </c>
      <c r="I32" s="41">
        <f t="shared" si="2"/>
        <v>0</v>
      </c>
      <c r="J32" s="41">
        <f t="shared" si="2"/>
        <v>0</v>
      </c>
      <c r="K32" s="41">
        <f t="shared" si="2"/>
        <v>164812848.27920002</v>
      </c>
    </row>
    <row r="33" spans="1:9" ht="15" customHeight="1" x14ac:dyDescent="0.25">
      <c r="B33" s="21" t="s">
        <v>8</v>
      </c>
      <c r="C33" s="25"/>
      <c r="D33" s="25"/>
    </row>
    <row r="35" spans="1:9" s="16" customFormat="1" ht="16.5" customHeight="1" x14ac:dyDescent="0.25">
      <c r="A35" s="32"/>
      <c r="B35" s="18" t="s">
        <v>717</v>
      </c>
      <c r="C35" s="18"/>
      <c r="E35" s="17"/>
      <c r="F35" s="17"/>
      <c r="H35" s="44" t="s">
        <v>720</v>
      </c>
      <c r="I35" s="17"/>
    </row>
    <row r="36" spans="1:9" s="16" customFormat="1" ht="16.5" customHeight="1" x14ac:dyDescent="0.25">
      <c r="A36" s="32"/>
      <c r="B36" s="18"/>
      <c r="C36" s="18"/>
      <c r="E36" s="17"/>
      <c r="F36" s="17"/>
      <c r="H36" s="17"/>
      <c r="I36" s="17"/>
    </row>
    <row r="37" spans="1:9" s="16" customFormat="1" ht="16.5" customHeight="1" x14ac:dyDescent="0.25">
      <c r="A37" s="32"/>
      <c r="B37" s="18" t="s">
        <v>718</v>
      </c>
      <c r="C37" s="18"/>
      <c r="E37" s="17"/>
      <c r="F37" s="17"/>
      <c r="H37" s="17" t="s">
        <v>719</v>
      </c>
      <c r="I37" s="17"/>
    </row>
    <row r="38" spans="1:9" s="16" customFormat="1" ht="16.5" customHeight="1" x14ac:dyDescent="0.25">
      <c r="A38" s="32"/>
      <c r="B38" s="47" t="s">
        <v>700</v>
      </c>
      <c r="C38" s="47"/>
      <c r="E38" s="48" t="s">
        <v>704</v>
      </c>
      <c r="F38" s="48"/>
      <c r="H38" s="48" t="s">
        <v>19</v>
      </c>
      <c r="I38" s="48"/>
    </row>
    <row r="39" spans="1:9" x14ac:dyDescent="0.25">
      <c r="C39" s="27"/>
    </row>
    <row r="43" spans="1:9" x14ac:dyDescent="0.25">
      <c r="C43" s="24"/>
    </row>
    <row r="52" spans="3:3" x14ac:dyDescent="0.25">
      <c r="C52" s="24"/>
    </row>
    <row r="56" spans="3:3" x14ac:dyDescent="0.25">
      <c r="C56" s="24"/>
    </row>
  </sheetData>
  <protectedRanges>
    <protectedRange sqref="D12:J30 E11:G11 I11:J11" name="Rango1"/>
    <protectedRange sqref="E35:F35 I35 A35:C35" name="Rango2_1"/>
    <protectedRange sqref="D11" name="Rango1_1"/>
    <protectedRange sqref="H11" name="Rango1_2"/>
    <protectedRange sqref="H35" name="Rango2_1_1"/>
  </protectedRanges>
  <mergeCells count="27">
    <mergeCell ref="B1:K1"/>
    <mergeCell ref="B4:K4"/>
    <mergeCell ref="I6:I8"/>
    <mergeCell ref="J6:J8"/>
    <mergeCell ref="K6:K8"/>
    <mergeCell ref="A5:K5"/>
    <mergeCell ref="E6:E8"/>
    <mergeCell ref="F6:F8"/>
    <mergeCell ref="G6:G8"/>
    <mergeCell ref="H6:H8"/>
    <mergeCell ref="D6:D8"/>
    <mergeCell ref="A12:K12"/>
    <mergeCell ref="B38:C38"/>
    <mergeCell ref="H38:I38"/>
    <mergeCell ref="E38:F38"/>
    <mergeCell ref="A3:K3"/>
    <mergeCell ref="D9:D10"/>
    <mergeCell ref="E9:E10"/>
    <mergeCell ref="F9:F10"/>
    <mergeCell ref="G9:G10"/>
    <mergeCell ref="H9:H10"/>
    <mergeCell ref="I9:I10"/>
    <mergeCell ref="J9:J10"/>
    <mergeCell ref="B6:B10"/>
    <mergeCell ref="A6:A10"/>
    <mergeCell ref="C6:C10"/>
    <mergeCell ref="K9:K10"/>
  </mergeCells>
  <pageMargins left="0.7" right="0.7" top="0.75" bottom="0.75" header="0.3" footer="0.3"/>
  <pageSetup paperSize="9" scale="4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354"/>
  <sheetViews>
    <sheetView topLeftCell="T52" workbookViewId="0">
      <selection activeCell="W69" sqref="W69"/>
    </sheetView>
  </sheetViews>
  <sheetFormatPr baseColWidth="10" defaultColWidth="11.42578125" defaultRowHeight="15" x14ac:dyDescent="0.25"/>
  <cols>
    <col min="2" max="2" width="17.5703125" customWidth="1"/>
    <col min="3" max="3" width="31.42578125" customWidth="1"/>
    <col min="4" max="4" width="11.42578125" customWidth="1"/>
    <col min="5" max="6" width="25.28515625" customWidth="1"/>
    <col min="7" max="7" width="46.85546875" customWidth="1"/>
    <col min="8" max="8" width="14.7109375" customWidth="1"/>
    <col min="9" max="9" width="29.7109375" customWidth="1"/>
    <col min="10" max="10" width="32" customWidth="1"/>
    <col min="11" max="11" width="41" customWidth="1"/>
    <col min="12" max="12" width="47.85546875" customWidth="1"/>
    <col min="13" max="13" width="33.42578125" customWidth="1"/>
    <col min="14" max="14" width="25.42578125" customWidth="1"/>
    <col min="15" max="15" width="30.7109375" customWidth="1"/>
    <col min="16" max="16" width="23.140625" customWidth="1"/>
    <col min="17" max="17" width="20.7109375" customWidth="1"/>
    <col min="18" max="18" width="20" customWidth="1"/>
    <col min="19" max="19" width="21.140625" customWidth="1"/>
    <col min="23" max="23" width="99.7109375" customWidth="1"/>
    <col min="25" max="25" width="52.85546875" customWidth="1"/>
  </cols>
  <sheetData>
    <row r="1" spans="1:32" ht="36" x14ac:dyDescent="0.25">
      <c r="B1" s="1" t="s">
        <v>11</v>
      </c>
      <c r="C1" s="1" t="s">
        <v>20</v>
      </c>
      <c r="D1" s="1" t="s">
        <v>9</v>
      </c>
      <c r="E1" s="1" t="s">
        <v>21</v>
      </c>
      <c r="F1" s="1" t="s">
        <v>64</v>
      </c>
      <c r="G1" s="1" t="s">
        <v>0</v>
      </c>
      <c r="H1" s="1" t="s">
        <v>10</v>
      </c>
      <c r="I1" s="1" t="s">
        <v>1</v>
      </c>
      <c r="J1" s="1" t="s">
        <v>12</v>
      </c>
      <c r="K1" s="1" t="s">
        <v>13</v>
      </c>
      <c r="L1" s="1" t="s">
        <v>14</v>
      </c>
      <c r="M1" s="1" t="s">
        <v>15</v>
      </c>
      <c r="N1" s="1" t="s">
        <v>16</v>
      </c>
      <c r="O1" s="1" t="s">
        <v>17</v>
      </c>
      <c r="P1" s="1" t="s">
        <v>18</v>
      </c>
      <c r="Q1" s="1" t="s">
        <v>22</v>
      </c>
      <c r="R1" s="1" t="s">
        <v>23</v>
      </c>
      <c r="S1" s="1" t="s">
        <v>24</v>
      </c>
      <c r="V1" s="2" t="s">
        <v>65</v>
      </c>
      <c r="W1" s="2" t="s">
        <v>66</v>
      </c>
      <c r="Y1" s="2" t="str">
        <f ca="1">CONCATENATE(Z1,AA1,AB1,AC1,AD1,AE1,AF1)</f>
        <v>Municipalidad de Buenos Aires</v>
      </c>
      <c r="Z1" s="2" t="str">
        <f ca="1">IF(Data!B2=Data!V1,Data!W1,IF(Data!B2=Data!V2,Data!W2,IF(Data!B2=Data!V3,Data!W3,IF(Data!B2=Data!V4,Data!W4,IF(Data!B2=Data!V5,Data!W5,IF(Data!B2=Data!V6,Data!W6,IF(Data!B2=Data!V7,Data!W7,IF(Data!B2=Data!V8,Data!W8,IF(Data!B2=Data!V9,Data!W9,IF(Data!B2=Data!V10,Data!W10,IF(Data!B2=Data!V11,Data!W11,IF(Data!B2=Data!V12,Data!W12,IF(Data!B2=Data!V13,Data!W13,IF(Data!B2=Data!V14,Data!W14,IF(Data!B2=Data!V15,Data!W15,IF(Data!B2=Data!V16,Data!W16,IF(Data!B2=Data!V17,Data!W17,IF(Data!B2=Data!V18,Data!W18,IF(Data!B2=Data!V19,Data!W19,IF(Data!B2=Data!V20,Data!W20,IF(Data!B2=Data!V21,Data!W21,IF(Data!B2=Data!V22,Data!W22,IF(Data!B2=Data!V23,Data!W23,IF(Data!B2=Data!V24,Data!W24,IF(Data!B2=Data!V25,Data!W25,IF(Data!B2=Data!V26,Data!W26,IF(Data!B2=Data!V27,Data!W27,IF(Data!B2=Data!V28,Data!W28,IF(Data!B2=Data!V29,Data!W29,IF(Data!B2=Data!V30,Data!W30,IF(Data!B2=Data!V31,Data!W31,IF(Data!B2=Data!V32,Data!W32,IF(Data!B2=Data!V33,Data!W33,IF(Data!B2=Data!V34,Data!W34,IF(Data!B2=Data!V35,Data!W35,IF(Data!B2=Data!V36,Data!W36,IF(Data!B2=Data!V37,Data!W37,IF(Data!B2=Data!V38,Data!W38,IF(Data!B2=Data!V39,Data!W39,IF(Data!B2=Data!V40,Data!W40,IF(Data!B2=Data!V41,Data!W41,IF(Data!B2=Data!V44,Data!W44,IF(Data!B2=Data!V45,Data!W45,IF(Data!B2=Data!V46,Data!W46,IF(Data!B2=Data!V47,Data!W47,IF(Data!B2=Data!V48,Data!W48,IF(Data!B2=Data!V49,Data!W49,IF(Data!B2=Data!V50,Data!W50,IF(Data!B2=Data!V51,Data!W51,IF(Data!B2=Data!V52,Data!W52,IF(Data!B2=Data!V42,Data!W42,IF(Data!B2=Data!V43,Data!W43,""))))))))))))))))))))))))))))))))))))))))))))))))))))</f>
        <v/>
      </c>
      <c r="AA1" s="2" t="str">
        <f ca="1">IF(Data!B2=Data!V53,Data!W53,IF(Data!B2=Data!V54,Data!W54,IF(Data!B2=Data!V55,Data!W55,IF(Data!B2=Data!V56,Data!W56,IF(Data!B2=Data!V57,Data!W57,IF(Data!B2=Data!V58,Data!W58,IF(Data!B2=Data!V59,Data!W59,IF(Data!B2=Data!V60,Data!W60,IF(Data!B2=Data!V61,Data!W61,IF(Data!B2=Data!V62,Data!W62,IF(Data!B2=Data!V63,Data!W63,IF(Data!B2=Data!V64,Data!W64,IF(Data!B2=Data!V65,Data!W65,IF(Data!B2=Data!V66,Data!W66,IF(Data!B2=Data!V67,Data!W67,IF(Data!B2=Data!V68,Data!W68,IF(Data!B2=Data!V69,Data!W69,IF(Data!B2=Data!V70,Data!W70,IF(Data!B2=Data!V72,Data!W72,IF(Data!B2=Data!V73,Data!W73,IF(Data!B2=Data!V74,Data!W74,IF(Data!B2=Data!V75,Data!W75,IF(Data!B2=Data!V76,Data!W76,IF(Data!B2=Data!V77,Data!W77,IF(Data!B2=Data!V78,Data!W78,IF(Data!B2=Data!V79,Data!W79,IF(Data!B2=Data!V80,Data!W80,IF(Data!B2=Data!V81,Data!W81,IF(Data!B2=Data!V82,Data!W82,IF(Data!B2=Data!V83,Data!W83,IF(Data!B2=Data!V84,Data!W84,IF(Data!B2=Data!V85,Data!W85,IF(Data!B2=Data!V86,Data!W86,IF(Data!B2=Data!V87,Data!W87,IF(Data!B2=Data!V88,Data!W88,IF(Data!B2=Data!V89,Data!W89,IF(Data!B2=Data!V90,Data!W90,IF(Data!B2=Data!V91,Data!W91,IF(Data!B2=Data!V92,Data!W92,IF(Data!B2=Data!V93,Data!W93,IF(Data!B2=Data!V94,Data!W94,IF(Data!B2=Data!V95,Data!W95,IF(Data!B2=Data!V96,Data!W96,IF(Data!B2=Data!V97,Data!W97,IF(Data!B2=Data!V98,Data!W98,IF(Data!B2=Data!V99,Data!W99,IF(Data!B2=Data!V100,Data!W100,IF(Data!B2=Data!V101,Data!W101,IF(Data!B2=Data!V102,Data!W102,IF(Data!B2=Data!V103,Data!W103,""))))))))))))))))))))))))))))))))))))))))))))))))))</f>
        <v/>
      </c>
      <c r="AB1" s="2" t="str">
        <f ca="1">IF(Data!B2=Data!V104,Data!W104,IF(Data!B2=Data!V105,Data!W105,IF(Data!B2=Data!V106,Data!W106,IF(Data!B2=Data!V107,Data!W107,IF(Data!B2=Data!V108,Data!W108,IF(Data!B2=Data!V109,Data!W109,IF(Data!B2=Data!V110,Data!W110,IF(Data!B2=Data!V111,Data!W111,IF(Data!B2=Data!V112,Data!W112,IF(Data!B2=Data!V113,Data!W113,IF(Data!B2=Data!V114,Data!W114,IF(Data!B2=Data!V115,Data!W115,IF(Data!B2=Data!V116,Data!W116,IF(Data!B2=Data!V117,Data!W117,IF(Data!B2=Data!V118,Data!W118,IF(Data!B2=Data!V119,Data!W119,IF(Data!B2=Data!V120,Data!W120,IF(Data!B2=Data!V121,Data!W121,IF(Data!B2=Data!V122,Data!W122,IF(Data!B2=Data!V123,Data!W123,IF(Data!B2=Data!V124,Data!W124,IF(Data!B2=Data!V125,Data!W125,IF(Data!B2=Data!V126,Data!W126,IF(Data!B2=Data!V127,Data!W127,IF(Data!B2=Data!V128,Data!W128,IF(Data!B2=Data!V129,Data!W129,IF(Data!B2=Data!V130,Data!W130,IF(Data!B2=Data!V131,Data!W131,IF(Data!B2=Data!V132,Data!W132,IF(Data!B2=Data!V133,Data!W133,IF(Data!B2=Data!V134,Data!W134,IF(Data!B2=Data!V135,Data!W135,IF(Data!B2=Data!V136,Data!W136,IF(Data!B2=Data!V137,Data!W137,IF(Data!B2=Data!V138,Data!W138,IF(Data!B2=Data!V139,Data!W139,IF(Data!B2=Data!V140,Data!W140,IF(Data!B2=Data!V141,Data!W141,IF(Data!B2=Data!V142,Data!W142,IF(Data!B2=Data!V143,Data!W143,IF(Data!B2=Data!V144,Data!W144,IF(Data!B2=Data!V145,Data!W145,IF(Data!B2=Data!V146,Data!W146,IF(Data!B2=Data!V147,Data!W147,IF(Data!B2=Data!V148,Data!W148,IF(Data!B2=Data!V149,Data!W149,IF(Data!B2=Data!V150,Data!W150,IF(Data!B2=Data!V151,Data!W151,IF(Data!B2=Data!V152,Data!W152,IF(Data!B2=Data!V153,Data!W153,""))))))))))))))))))))))))))))))))))))))))))))))))))</f>
        <v/>
      </c>
      <c r="AC1" s="2" t="str">
        <f ca="1">IF(Data!B2=Data!V154,Data!W154,IF(Data!B2=Data!V155,Data!W155,IF(Data!B2=Data!V156,Data!W156,IF(Data!B2=Data!V157,Data!W157,IF(Data!B2=Data!V158,Data!W158,IF(Data!B2=Data!V159,Data!W159,IF(Data!B2=Data!V160,Data!W160,IF(Data!B2=Data!V161,Data!W161,IF(Data!B2=Data!V162,Data!W162,IF(Data!B2=Data!V163,Data!W163,IF(Data!B2=Data!V164,Data!W164,IF(Data!B2=Data!V165,Data!W165,IF(Data!B2=Data!V166,Data!W166,IF(Data!B2=Data!V168,Data!W168,IF(Data!B2=Data!V169,Data!W169,IF(Data!B2=Data!V170,Data!W170,IF(Data!B2=Data!V171,Data!W171,IF(Data!B2=Data!V172,Data!W172,IF(Data!B2=Data!V173,Data!W173,IF(Data!B2=Data!V174,Data!W174,IF(Data!B2=Data!V175,Data!W175,IF(Data!B2=Data!V176,Data!W176,IF(Data!B2=Data!V177,Data!W177,IF(Data!B2=Data!V178,Data!W178,IF(Data!B2=Data!V179,Data!W179,IF(Data!B2=Data!V180,Data!W180,IF(Data!B2=Data!V181,Data!W181,IF(Data!B2=Data!V182,Data!W182,IF(Data!B2=Data!V183,Data!W183,IF(Data!B2=Data!V184,Data!W184,IF(Data!B2=Data!V185,Data!W185,IF(Data!B2=Data!V186,Data!W186,IF(Data!B2=Data!V187,Data!W187,IF(Data!B2=Data!V188,Data!W188,IF(Data!B2=Data!V189,Data!W189,IF(Data!B2=Data!V190,Data!W190,IF(Data!B2=Data!V191,Data!W191,IF(Data!B2=Data!V192,Data!W192,IF(Data!B2=Data!V193,Data!W193,IF(Data!B2=Data!V194,Data!W194,IF(Data!B2=Data!V195,Data!W195,IF(Data!B2=Data!V196,Data!W196,IF(Data!B2=Data!V197,Data!W197,IF(Data!B2=Data!V198,Data!W198,IF(Data!B2=Data!V199,Data!W199,IF(Data!B2=Data!V200,Data!W200,IF(Data!B2=Data!V201,Data!W201,IF(Data!B2=Data!V202,Data!W202,IF(Data!B2=Data!V203,Data!W203,IF(Data!B2=Data!V204,Data!W204,""))))))))))))))))))))))))))))))))))))))))))))))))))</f>
        <v>Municipalidad de Buenos Aires</v>
      </c>
      <c r="AD1" s="2" t="str">
        <f ca="1">IF(Data!B2=Data!V205,Data!W205,IF(Data!B2=Data!V206,Data!W206,IF(Data!B2=Data!V207,Data!W207,IF(Data!B2=Data!V208,Data!W208,IF(Data!B2=Data!V209,Data!W209,IF(Data!B2=Data!V210,Data!W210,IF(Data!B2=Data!V211,Data!W211,IF(Data!B2=Data!V212,Data!W212,IF(Data!B2=Data!V213,Data!W213,IF(Data!B2=Data!V214,Data!W214,IF(Data!B2=Data!V215,Data!W215,IF(Data!B2=Data!V216,Data!W216,IF(Data!B2=Data!V217,Data!W217,IF(Data!B2=Data!V218,Data!W218,IF(Data!B2=Data!V219,Data!W219,IF(Data!B2=Data!V220,Data!W220,IF(Data!B2=Data!V221,Data!W221,IF(Data!B2=Data!V222,Data!W222,IF(Data!B2=Data!V223,Data!W223,IF(Data!B2=Data!V224,Data!W224,IF(Data!B2=Data!V225,Data!W225,IF(Data!B2=Data!V226,Data!W226,IF(Data!B2=Data!V227,Data!W227,IF(Data!B2=Data!V228,Data!W228,IF(Data!B2=Data!V229,Data!W229,IF(Data!B2=Data!V230,Data!W230,IF(Data!B2=Data!V231,Data!W231,IF(Data!B2=Data!V232,Data!W232,IF(Data!B2=Data!V233,Data!W233,IF(Data!B2=Data!V234,Data!W234,IF(Data!B2=Data!V235,Data!W235,IF(Data!B2=Data!V236,Data!W236,IF(Data!B2=Data!V237,Data!W237,IF(Data!B2=Data!V238,Data!W238,IF(Data!B2=Data!V239,Data!W239,IF(Data!B2=Data!V240,Data!W240,IF(Data!B2=Data!V241,Data!W241,IF(Data!B2=Data!V242,Data!W242,IF(Data!B2=Data!V243,Data!W243,IF(Data!B2=Data!V244,Data!W244,IF(Data!B2=Data!V245,Data!W245,IF(Data!B2=Data!V246,Data!W246,IF(Data!B2=Data!V247,Data!W247,IF(Data!B2=Data!V248,Data!W248,IF(Data!B2=Data!V249,Data!W249,IF(Data!B2=Data!V250,Data!W250,IF(Data!B2=Data!V251,Data!W251,IF(Data!B2=Data!V252,Data!W252,IF(Data!B2=Data!V253,Data!W253,IF(Data!B2=Data!V254,Data!W254,""))))))))))))))))))))))))))))))))))))))))))))))))))</f>
        <v/>
      </c>
      <c r="AE1" s="2" t="str">
        <f ca="1">IF(Data!B2=Data!V255,Data!W255,IF(Data!B2=Data!V256,Data!W256,IF(Data!B2=Data!V257,Data!W257,IF(Data!B2=Data!V258,Data!W258,IF(Data!B2=Data!V259,Data!W259,IF(Data!B2=Data!V260,Data!W260,IF(Data!B2=Data!V261,Data!W261,IF(Data!B2=Data!V262,Data!W262,IF(Data!B2=Data!V263,Data!W263,IF(Data!B2=Data!V264,Data!W264,IF(Data!B2=Data!V265,Data!W265,IF(Data!B2=Data!V266,Data!W266,IF(Data!B2=Data!V267,Data!W267,IF(Data!B2=Data!V268,Data!W268,IF(Data!B2=Data!V269,Data!W269,IF(Data!B2=Data!V270,Data!W270,IF(Data!B2=Data!V271,Data!W271,IF(Data!B2=Data!V272,Data!W272,IF(Data!B2=Data!V273,Data!W273,IF(Data!B2=Data!V274,Data!W274,IF(Data!B2=Data!V275,Data!W275,IF(Data!B2=Data!V276,Data!W276,IF(Data!B2=Data!V277,Data!W277,IF(Data!B2=Data!V278,Data!W278,IF(Data!B2=Data!V279,Data!W279,IF(Data!B2=Data!V280,Data!W280,IF(Data!B2=Data!V281,Data!W281,IF(Data!B2=Data!V282,Data!W282,IF(Data!B2=Data!V283,Data!W283,IF(Data!B2=Data!V284,Data!W284,IF(Data!B2=Data!V285,Data!W285,IF(Data!B2=Data!V286,Data!W286,IF(Data!B2=Data!V287,Data!W287,IF(Data!B2=Data!V288,Data!W288,IF(Data!B2=Data!V289,Data!W289,IF(Data!B2=Data!V290,Data!W290,IF(Data!B2=Data!V291,Data!W291,IF(Data!B2=Data!V292,Data!W292,IF(Data!B2=Data!V293,Data!W293,IF(Data!B2=Data!V294,Data!W294,IF(Data!B2=Data!V295,Data!W295,IF(Data!B2=Data!V296,Data!W296,IF(Data!B2=Data!V297,Data!W297,IF(Data!B2=Data!V298,Data!W298,IF(Data!B2=Data!V299,Data!W299,IF(Data!B2=Data!V300,Data!W300,IF(Data!B2=Data!V301,Data!W301,IF(Data!B2=Data!V302,Data!W302,IF(Data!B2=Data!V303,Data!W303,IF(Data!B2=Data!V304,Data!W304,""))))))))))))))))))))))))))))))))))))))))))))))))))</f>
        <v/>
      </c>
      <c r="AF1" s="2" t="str">
        <f ca="1">IF(Data!B2=Data!V305,Data!W305,IF(Data!B2=Data!V306,Data!W306,IF(Data!B2=Data!V307,Data!W307,IF(Data!B2=Data!V308,Data!W308,IF(Data!B2=Data!V309,Data!W309,IF(Data!B2=Data!V310,Data!W310,IF(Data!B2=Data!V311,Data!W311,IF(Data!B2=Data!V312,Data!W312,IF(Data!B2=Data!V313,Data!W313,IF(Data!B2=Data!V314,Data!W314,IF(Data!B2=Data!V315,Data!W315,IF(Data!B2=Data!V316,Data!W316,IF(Data!B2=Data!V317,Data!W317,IF(Data!B2=Data!V318,Data!W318,IF(Data!B2=Data!V319,Data!W319,IF(Data!B2=Data!V320,Data!W320,IF(Data!B2=Data!V321,Data!W321,IF(Data!B2=Data!V322,Data!W322,IF(Data!B2=Data!V323,Data!W323,IF(Data!B2=Data!V324,Data!W324,IF(Data!B2=Data!V325,Data!W325,IF(Data!B2=Data!V326,Data!W326,IF(Data!B2=Data!V327,Data!W327,IF(Data!B2=Data!V328,Data!W328,IF(Data!B2=Data!V329,Data!W329,IF(Data!B2=Data!V330,Data!W330,IF(Data!B2=Data!V331,Data!W331,IF(Data!B2=Data!V332,Data!W332,IF(Data!B2=Data!V333,Data!W333,IF(Data!B2=Data!V334,Data!W334,IF(Data!B2=Data!V335,Data!W335,IF(Data!B2=Data!V336,Data!W336,IF(Data!B2=Data!V337,Data!W337,IF(Data!B2=Data!V338,Data!W338,IF(Data!B2=Data!V339,Data!W339,IF(Data!B2=Data!V340,Data!W340,IF(Data!B2=Data!V341,Data!W341,IF(Data!B2=Data!V342,Data!W342,IF(Data!B2=Data!V343,Data!W343,IF(Data!B2=Data!V344,Data!W344,IF(Data!B2=Data!V345,Data!W345,IF(Data!B2=Data!V346,Data!W346,IF(Data!B2=Data!V347,Data!W347,IF(Data!B2=Data!V348,Data!W348,IF(Data!B2=Data!V349,Data!W349,IF(Data!B2=Data!V350,Data!W350,IF(Data!B2=Data!V351,Data!W351,IF(Data!B2=Data!V352,Data!W352,IF(Data!B2=Data!V353,Data!W353,IF(Data!B2=Data!V354,Data!W354,IF(Data!B2=Data!V320,Data!W320,"")))))))))))))))))))))))))))))))))))))))))))))))))))</f>
        <v/>
      </c>
    </row>
    <row r="2" spans="1:32" x14ac:dyDescent="0.25">
      <c r="A2" t="str">
        <f ca="1">MID(MID(CELL("filename"),FIND("[",CELL("filename"))+1, FIND("]",CELL("filename"))-FIND("[",CELL("filename"))-1), 1, FIND("_",MID(CELL("filename"),FIND("[",CELL("filename"))+1, FIND("]",CELL("filename"))-FIND("[",CELL("filename"))-1))-1)</f>
        <v>15603T22023</v>
      </c>
      <c r="B2" t="str">
        <f ca="1">LEFT(A2,LEN(A2)-6)</f>
        <v>15603</v>
      </c>
      <c r="C2" t="str">
        <f ca="1">LEFT(RIGHT(A2,6),2)</f>
        <v>T2</v>
      </c>
      <c r="D2" t="str">
        <f ca="1">RIGHT(A2,4)</f>
        <v>2023</v>
      </c>
      <c r="E2">
        <v>1</v>
      </c>
      <c r="G2" t="str">
        <f ca="1">EstadoCambiosPatrimonioNeto!B11</f>
        <v>Saldos al 31/12/2022</v>
      </c>
      <c r="H2">
        <f>EstadoCambiosPatrimonioNeto!C11</f>
        <v>0</v>
      </c>
      <c r="I2">
        <f>EstadoCambiosPatrimonioNeto!D11</f>
        <v>0.52</v>
      </c>
      <c r="J2">
        <f>EstadoCambiosPatrimonioNeto!E11</f>
        <v>0</v>
      </c>
      <c r="K2">
        <f>EstadoCambiosPatrimonioNeto!F11</f>
        <v>0</v>
      </c>
      <c r="L2">
        <f>EstadoCambiosPatrimonioNeto!G11</f>
        <v>0</v>
      </c>
      <c r="M2">
        <f>EstadoCambiosPatrimonioNeto!H11</f>
        <v>163528313.66</v>
      </c>
      <c r="N2">
        <f>EstadoCambiosPatrimonioNeto!I11</f>
        <v>0</v>
      </c>
      <c r="O2">
        <f>EstadoCambiosPatrimonioNeto!J11</f>
        <v>0</v>
      </c>
      <c r="P2">
        <f>EstadoCambiosPatrimonioNeto!K11</f>
        <v>163528314.18000001</v>
      </c>
      <c r="Q2">
        <f>EstadoCambiosPatrimonioNeto!C35</f>
        <v>0</v>
      </c>
      <c r="R2">
        <f>EstadoCambiosPatrimonioNeto!C36</f>
        <v>0</v>
      </c>
      <c r="S2">
        <f>EstadoCambiosPatrimonioNeto!C37</f>
        <v>0</v>
      </c>
      <c r="V2" s="2" t="s">
        <v>67</v>
      </c>
      <c r="W2" s="2" t="s">
        <v>68</v>
      </c>
    </row>
    <row r="3" spans="1:32" x14ac:dyDescent="0.25">
      <c r="B3" t="str">
        <f ca="1">LEFT(A2,LEN(A2)-6)</f>
        <v>15603</v>
      </c>
      <c r="C3" t="str">
        <f ca="1">LEFT(RIGHT(A2,6),2)</f>
        <v>T2</v>
      </c>
      <c r="D3" t="str">
        <f ca="1">RIGHT(A2,4)</f>
        <v>2023</v>
      </c>
      <c r="E3">
        <v>2</v>
      </c>
      <c r="F3" t="str">
        <f>EstadoCambiosPatrimonioNeto!A13</f>
        <v>3.1.1.01.</v>
      </c>
      <c r="G3" t="str">
        <f>EstadoCambiosPatrimonioNeto!B13</f>
        <v>Capital inicial</v>
      </c>
      <c r="H3">
        <f>EstadoCambiosPatrimonioNeto!C13</f>
        <v>0</v>
      </c>
      <c r="I3">
        <f>EstadoCambiosPatrimonioNeto!D13</f>
        <v>0</v>
      </c>
      <c r="J3">
        <f>EstadoCambiosPatrimonioNeto!E13</f>
        <v>0</v>
      </c>
      <c r="K3">
        <f>EstadoCambiosPatrimonioNeto!F13</f>
        <v>0</v>
      </c>
      <c r="L3">
        <f>EstadoCambiosPatrimonioNeto!G13</f>
        <v>0</v>
      </c>
      <c r="M3">
        <f>EstadoCambiosPatrimonioNeto!H13</f>
        <v>0</v>
      </c>
      <c r="N3">
        <f>EstadoCambiosPatrimonioNeto!I13</f>
        <v>0</v>
      </c>
      <c r="O3">
        <f>EstadoCambiosPatrimonioNeto!J13</f>
        <v>0</v>
      </c>
      <c r="P3">
        <f>EstadoCambiosPatrimonioNeto!K13</f>
        <v>0</v>
      </c>
      <c r="Q3">
        <f>EstadoCambiosPatrimonioNeto!C35</f>
        <v>0</v>
      </c>
      <c r="R3">
        <f>EstadoCambiosPatrimonioNeto!C36</f>
        <v>0</v>
      </c>
      <c r="S3">
        <f>EstadoCambiosPatrimonioNeto!C37</f>
        <v>0</v>
      </c>
      <c r="V3" s="2" t="s">
        <v>69</v>
      </c>
      <c r="W3" s="2" t="s">
        <v>70</v>
      </c>
    </row>
    <row r="4" spans="1:32" x14ac:dyDescent="0.25">
      <c r="B4" t="str">
        <f ca="1">LEFT(A2,LEN(A2)-6)</f>
        <v>15603</v>
      </c>
      <c r="C4" t="str">
        <f ca="1">LEFT(RIGHT(A2,6),2)</f>
        <v>T2</v>
      </c>
      <c r="D4" t="str">
        <f ca="1">RIGHT(A2,4)</f>
        <v>2023</v>
      </c>
      <c r="E4">
        <v>3</v>
      </c>
      <c r="F4" t="str">
        <f>EstadoCambiosPatrimonioNeto!A14</f>
        <v>3.1.1.02.</v>
      </c>
      <c r="G4" t="str">
        <f>EstadoCambiosPatrimonioNeto!B14</f>
        <v>Incorporaciones al capital</v>
      </c>
      <c r="H4">
        <f>EstadoCambiosPatrimonioNeto!C14</f>
        <v>0</v>
      </c>
      <c r="I4">
        <f>EstadoCambiosPatrimonioNeto!D14</f>
        <v>0</v>
      </c>
      <c r="J4">
        <f>EstadoCambiosPatrimonioNeto!E14</f>
        <v>0</v>
      </c>
      <c r="K4">
        <f>EstadoCambiosPatrimonioNeto!F14</f>
        <v>0</v>
      </c>
      <c r="L4">
        <f>EstadoCambiosPatrimonioNeto!G14</f>
        <v>0</v>
      </c>
      <c r="M4">
        <f>EstadoCambiosPatrimonioNeto!H14</f>
        <v>0</v>
      </c>
      <c r="N4">
        <f>EstadoCambiosPatrimonioNeto!I14</f>
        <v>0</v>
      </c>
      <c r="O4">
        <f>EstadoCambiosPatrimonioNeto!J14</f>
        <v>0</v>
      </c>
      <c r="P4">
        <f>EstadoCambiosPatrimonioNeto!K14</f>
        <v>0</v>
      </c>
      <c r="Q4">
        <f>EstadoCambiosPatrimonioNeto!C35</f>
        <v>0</v>
      </c>
      <c r="R4">
        <f>EstadoCambiosPatrimonioNeto!C36</f>
        <v>0</v>
      </c>
      <c r="S4">
        <f>EstadoCambiosPatrimonioNeto!C37</f>
        <v>0</v>
      </c>
      <c r="V4" s="2" t="s">
        <v>71</v>
      </c>
      <c r="W4" s="2" t="s">
        <v>72</v>
      </c>
    </row>
    <row r="5" spans="1:32" x14ac:dyDescent="0.25">
      <c r="B5" t="str">
        <f ca="1">LEFT(A2,LEN(A2)-6)</f>
        <v>15603</v>
      </c>
      <c r="C5" t="str">
        <f ca="1">LEFT(RIGHT(A2,6),2)</f>
        <v>T2</v>
      </c>
      <c r="D5" t="str">
        <f ca="1">RIGHT(A2,4)</f>
        <v>2023</v>
      </c>
      <c r="E5">
        <v>4</v>
      </c>
      <c r="F5" t="str">
        <f>EstadoCambiosPatrimonioNeto!A15</f>
        <v>3.1.2.01.</v>
      </c>
      <c r="G5" t="str">
        <f>EstadoCambiosPatrimonioNeto!B15</f>
        <v>Donaciones de capital</v>
      </c>
      <c r="H5">
        <f>EstadoCambiosPatrimonioNeto!C15</f>
        <v>0</v>
      </c>
      <c r="I5">
        <f>EstadoCambiosPatrimonioNeto!D15</f>
        <v>0</v>
      </c>
      <c r="J5">
        <f>EstadoCambiosPatrimonioNeto!E15</f>
        <v>0</v>
      </c>
      <c r="K5">
        <f>EstadoCambiosPatrimonioNeto!F15</f>
        <v>0</v>
      </c>
      <c r="L5">
        <f>EstadoCambiosPatrimonioNeto!G15</f>
        <v>0</v>
      </c>
      <c r="M5">
        <f>EstadoCambiosPatrimonioNeto!H15</f>
        <v>0</v>
      </c>
      <c r="N5">
        <f>EstadoCambiosPatrimonioNeto!I15</f>
        <v>0</v>
      </c>
      <c r="O5">
        <f>EstadoCambiosPatrimonioNeto!J15</f>
        <v>0</v>
      </c>
      <c r="P5">
        <f>EstadoCambiosPatrimonioNeto!K15</f>
        <v>0</v>
      </c>
      <c r="Q5">
        <f>EstadoCambiosPatrimonioNeto!C35</f>
        <v>0</v>
      </c>
      <c r="R5">
        <f>EstadoCambiosPatrimonioNeto!C36</f>
        <v>0</v>
      </c>
      <c r="S5">
        <f>EstadoCambiosPatrimonioNeto!C37</f>
        <v>0</v>
      </c>
      <c r="V5" s="2" t="s">
        <v>73</v>
      </c>
      <c r="W5" s="2" t="s">
        <v>74</v>
      </c>
    </row>
    <row r="6" spans="1:32" x14ac:dyDescent="0.25">
      <c r="B6" t="str">
        <f ca="1">LEFT(A2,LEN(A2)-6)</f>
        <v>15603</v>
      </c>
      <c r="C6" t="str">
        <f ca="1">LEFT(RIGHT(A2,6),2)</f>
        <v>T2</v>
      </c>
      <c r="D6" t="str">
        <f ca="1">RIGHT(A2,4)</f>
        <v>2023</v>
      </c>
      <c r="E6">
        <v>5</v>
      </c>
      <c r="F6" t="str">
        <f>EstadoCambiosPatrimonioNeto!A16</f>
        <v>3.1.2.99.</v>
      </c>
      <c r="G6" t="str">
        <f>EstadoCambiosPatrimonioNeto!B16</f>
        <v>Otras transferencias de capital</v>
      </c>
      <c r="H6">
        <f>EstadoCambiosPatrimonioNeto!C16</f>
        <v>0</v>
      </c>
      <c r="I6">
        <f>EstadoCambiosPatrimonioNeto!D16</f>
        <v>0</v>
      </c>
      <c r="J6">
        <f>EstadoCambiosPatrimonioNeto!E16</f>
        <v>0</v>
      </c>
      <c r="K6">
        <f>EstadoCambiosPatrimonioNeto!F16</f>
        <v>0</v>
      </c>
      <c r="L6">
        <f>EstadoCambiosPatrimonioNeto!G16</f>
        <v>0</v>
      </c>
      <c r="M6">
        <f>EstadoCambiosPatrimonioNeto!H16</f>
        <v>0</v>
      </c>
      <c r="N6">
        <f>EstadoCambiosPatrimonioNeto!I16</f>
        <v>0</v>
      </c>
      <c r="O6">
        <f>EstadoCambiosPatrimonioNeto!J16</f>
        <v>0</v>
      </c>
      <c r="P6">
        <f>EstadoCambiosPatrimonioNeto!K16</f>
        <v>0</v>
      </c>
      <c r="Q6">
        <f>EstadoCambiosPatrimonioNeto!C35</f>
        <v>0</v>
      </c>
      <c r="R6">
        <f>EstadoCambiosPatrimonioNeto!C36</f>
        <v>0</v>
      </c>
      <c r="S6">
        <f>EstadoCambiosPatrimonioNeto!C37</f>
        <v>0</v>
      </c>
      <c r="V6" s="2" t="s">
        <v>75</v>
      </c>
      <c r="W6" s="2" t="s">
        <v>76</v>
      </c>
    </row>
    <row r="7" spans="1:32" x14ac:dyDescent="0.25">
      <c r="B7" t="str">
        <f ca="1">LEFT(A2,LEN(A2)-6)</f>
        <v>15603</v>
      </c>
      <c r="C7" t="str">
        <f ca="1">LEFT(RIGHT(A2,6),2)</f>
        <v>T2</v>
      </c>
      <c r="D7" t="str">
        <f ca="1">RIGHT(A2,4)</f>
        <v>2023</v>
      </c>
      <c r="E7">
        <v>6</v>
      </c>
      <c r="F7" t="str">
        <f>EstadoCambiosPatrimonioNeto!A17</f>
        <v>3.1.3.01.</v>
      </c>
      <c r="G7" t="str">
        <f>EstadoCambiosPatrimonioNeto!B17</f>
        <v>Revaluación de bienes</v>
      </c>
      <c r="H7">
        <f>EstadoCambiosPatrimonioNeto!C17</f>
        <v>0</v>
      </c>
      <c r="I7">
        <f>EstadoCambiosPatrimonioNeto!D17</f>
        <v>0</v>
      </c>
      <c r="J7">
        <f>EstadoCambiosPatrimonioNeto!E17</f>
        <v>0</v>
      </c>
      <c r="K7">
        <f>EstadoCambiosPatrimonioNeto!F17</f>
        <v>0</v>
      </c>
      <c r="L7">
        <f>EstadoCambiosPatrimonioNeto!G17</f>
        <v>0</v>
      </c>
      <c r="M7">
        <f>EstadoCambiosPatrimonioNeto!H17</f>
        <v>0</v>
      </c>
      <c r="N7">
        <f>EstadoCambiosPatrimonioNeto!I17</f>
        <v>0</v>
      </c>
      <c r="O7">
        <f>EstadoCambiosPatrimonioNeto!J17</f>
        <v>0</v>
      </c>
      <c r="P7">
        <f>EstadoCambiosPatrimonioNeto!K17</f>
        <v>0</v>
      </c>
      <c r="Q7">
        <f>EstadoCambiosPatrimonioNeto!C35</f>
        <v>0</v>
      </c>
      <c r="R7">
        <f>EstadoCambiosPatrimonioNeto!C36</f>
        <v>0</v>
      </c>
      <c r="S7">
        <f>EstadoCambiosPatrimonioNeto!C37</f>
        <v>0</v>
      </c>
      <c r="V7" s="2" t="s">
        <v>77</v>
      </c>
      <c r="W7" s="2" t="s">
        <v>78</v>
      </c>
    </row>
    <row r="8" spans="1:32" x14ac:dyDescent="0.25">
      <c r="B8" t="str">
        <f ca="1">LEFT(A2,LEN(A2)-6)</f>
        <v>15603</v>
      </c>
      <c r="C8" t="str">
        <f ca="1">LEFT(RIGHT(A2,6),2)</f>
        <v>T2</v>
      </c>
      <c r="D8" t="str">
        <f ca="1">RIGHT(A2,4)</f>
        <v>2023</v>
      </c>
      <c r="E8">
        <v>7</v>
      </c>
      <c r="F8" t="str">
        <f>EstadoCambiosPatrimonioNeto!A18</f>
        <v>3.1.3.99.</v>
      </c>
      <c r="G8" t="str">
        <f>EstadoCambiosPatrimonioNeto!B18</f>
        <v>Otras reservas</v>
      </c>
      <c r="H8">
        <f>EstadoCambiosPatrimonioNeto!C18</f>
        <v>0</v>
      </c>
      <c r="I8">
        <f>EstadoCambiosPatrimonioNeto!D18</f>
        <v>0</v>
      </c>
      <c r="J8">
        <f>EstadoCambiosPatrimonioNeto!E18</f>
        <v>0</v>
      </c>
      <c r="K8">
        <f>EstadoCambiosPatrimonioNeto!F18</f>
        <v>0</v>
      </c>
      <c r="L8">
        <f>EstadoCambiosPatrimonioNeto!G18</f>
        <v>0</v>
      </c>
      <c r="M8">
        <f>EstadoCambiosPatrimonioNeto!H18</f>
        <v>0</v>
      </c>
      <c r="N8">
        <f>EstadoCambiosPatrimonioNeto!I18</f>
        <v>0</v>
      </c>
      <c r="O8">
        <f>EstadoCambiosPatrimonioNeto!J18</f>
        <v>0</v>
      </c>
      <c r="P8">
        <f>EstadoCambiosPatrimonioNeto!K18</f>
        <v>0</v>
      </c>
      <c r="Q8">
        <f>EstadoCambiosPatrimonioNeto!C35</f>
        <v>0</v>
      </c>
      <c r="R8">
        <f>EstadoCambiosPatrimonioNeto!C36</f>
        <v>0</v>
      </c>
      <c r="S8">
        <f>EstadoCambiosPatrimonioNeto!C37</f>
        <v>0</v>
      </c>
      <c r="V8" s="2" t="s">
        <v>79</v>
      </c>
      <c r="W8" s="2" t="s">
        <v>80</v>
      </c>
    </row>
    <row r="9" spans="1:32" x14ac:dyDescent="0.25">
      <c r="B9" t="str">
        <f ca="1">LEFT(A2,LEN(A2)-6)</f>
        <v>15603</v>
      </c>
      <c r="C9" t="str">
        <f ca="1">LEFT(RIGHT(A2,6),2)</f>
        <v>T2</v>
      </c>
      <c r="D9" t="str">
        <f ca="1">RIGHT(A2,4)</f>
        <v>2023</v>
      </c>
      <c r="E9">
        <v>8</v>
      </c>
      <c r="F9" t="str">
        <f>EstadoCambiosPatrimonioNeto!A19</f>
        <v>3.1.4.01.</v>
      </c>
      <c r="G9" t="str">
        <f>EstadoCambiosPatrimonioNeto!B19</f>
        <v>Diferencias de conversión de moneda extranjera</v>
      </c>
      <c r="H9">
        <f>EstadoCambiosPatrimonioNeto!C19</f>
        <v>0</v>
      </c>
      <c r="I9">
        <f>EstadoCambiosPatrimonioNeto!D19</f>
        <v>0</v>
      </c>
      <c r="J9">
        <f>EstadoCambiosPatrimonioNeto!E19</f>
        <v>0</v>
      </c>
      <c r="K9">
        <f>EstadoCambiosPatrimonioNeto!F19</f>
        <v>0</v>
      </c>
      <c r="L9">
        <f>EstadoCambiosPatrimonioNeto!G19</f>
        <v>0</v>
      </c>
      <c r="M9">
        <f>EstadoCambiosPatrimonioNeto!H19</f>
        <v>0</v>
      </c>
      <c r="N9">
        <f>EstadoCambiosPatrimonioNeto!I19</f>
        <v>0</v>
      </c>
      <c r="O9">
        <f>EstadoCambiosPatrimonioNeto!J19</f>
        <v>0</v>
      </c>
      <c r="P9">
        <f>EstadoCambiosPatrimonioNeto!K19</f>
        <v>0</v>
      </c>
      <c r="Q9">
        <f>EstadoCambiosPatrimonioNeto!C35</f>
        <v>0</v>
      </c>
      <c r="R9">
        <f>EstadoCambiosPatrimonioNeto!C36</f>
        <v>0</v>
      </c>
      <c r="S9">
        <f>EstadoCambiosPatrimonioNeto!C37</f>
        <v>0</v>
      </c>
      <c r="V9" s="2" t="s">
        <v>81</v>
      </c>
      <c r="W9" s="2" t="s">
        <v>82</v>
      </c>
    </row>
    <row r="10" spans="1:32" x14ac:dyDescent="0.25">
      <c r="B10" t="str">
        <f ca="1">LEFT(A2,LEN(A2)-6)</f>
        <v>15603</v>
      </c>
      <c r="C10" t="str">
        <f ca="1">LEFT(RIGHT(A2,6),2)</f>
        <v>T2</v>
      </c>
      <c r="D10" t="str">
        <f ca="1">RIGHT(A2,4)</f>
        <v>2023</v>
      </c>
      <c r="E10">
        <v>9</v>
      </c>
      <c r="F10" t="str">
        <f>EstadoCambiosPatrimonioNeto!A20</f>
        <v>3.1.4.02.</v>
      </c>
      <c r="G10" t="str">
        <f>EstadoCambiosPatrimonioNeto!B20</f>
        <v>Diferencias de valor razonable de activos financieros destinados a la venta</v>
      </c>
      <c r="H10">
        <f>EstadoCambiosPatrimonioNeto!C20</f>
        <v>0</v>
      </c>
      <c r="I10">
        <f>EstadoCambiosPatrimonioNeto!D20</f>
        <v>0</v>
      </c>
      <c r="J10">
        <f>EstadoCambiosPatrimonioNeto!E20</f>
        <v>0</v>
      </c>
      <c r="K10">
        <f>EstadoCambiosPatrimonioNeto!F20</f>
        <v>0</v>
      </c>
      <c r="L10">
        <f>EstadoCambiosPatrimonioNeto!G20</f>
        <v>0</v>
      </c>
      <c r="M10">
        <f>EstadoCambiosPatrimonioNeto!H20</f>
        <v>0</v>
      </c>
      <c r="N10">
        <f>EstadoCambiosPatrimonioNeto!I20</f>
        <v>0</v>
      </c>
      <c r="O10">
        <f>EstadoCambiosPatrimonioNeto!J20</f>
        <v>0</v>
      </c>
      <c r="P10">
        <f>EstadoCambiosPatrimonioNeto!K20</f>
        <v>0</v>
      </c>
      <c r="Q10">
        <f>EstadoCambiosPatrimonioNeto!C35</f>
        <v>0</v>
      </c>
      <c r="R10">
        <f>EstadoCambiosPatrimonioNeto!C36</f>
        <v>0</v>
      </c>
      <c r="S10">
        <f>EstadoCambiosPatrimonioNeto!C37</f>
        <v>0</v>
      </c>
      <c r="V10" s="2" t="s">
        <v>83</v>
      </c>
      <c r="W10" s="2" t="s">
        <v>84</v>
      </c>
    </row>
    <row r="11" spans="1:32" x14ac:dyDescent="0.25">
      <c r="B11" t="str">
        <f ca="1">LEFT(A2,LEN(A2)-6)</f>
        <v>15603</v>
      </c>
      <c r="C11" t="str">
        <f ca="1">LEFT(RIGHT(A2,6),2)</f>
        <v>T2</v>
      </c>
      <c r="D11" t="str">
        <f ca="1">RIGHT(A2,4)</f>
        <v>2023</v>
      </c>
      <c r="E11">
        <v>10</v>
      </c>
      <c r="F11" t="str">
        <f>EstadoCambiosPatrimonioNeto!A21</f>
        <v>3.1.4.03.</v>
      </c>
      <c r="G11" t="str">
        <f>EstadoCambiosPatrimonioNeto!B21</f>
        <v>Diferencias de valor razonable de instrumentos financieros designados como cobertura</v>
      </c>
      <c r="H11">
        <f>EstadoCambiosPatrimonioNeto!C21</f>
        <v>0</v>
      </c>
      <c r="I11">
        <f>EstadoCambiosPatrimonioNeto!D21</f>
        <v>0</v>
      </c>
      <c r="J11">
        <f>EstadoCambiosPatrimonioNeto!E21</f>
        <v>0</v>
      </c>
      <c r="K11">
        <f>EstadoCambiosPatrimonioNeto!F21</f>
        <v>0</v>
      </c>
      <c r="L11">
        <f>EstadoCambiosPatrimonioNeto!G21</f>
        <v>0</v>
      </c>
      <c r="M11">
        <f>EstadoCambiosPatrimonioNeto!H21</f>
        <v>0</v>
      </c>
      <c r="N11">
        <f>EstadoCambiosPatrimonioNeto!I21</f>
        <v>0</v>
      </c>
      <c r="O11">
        <f>EstadoCambiosPatrimonioNeto!J21</f>
        <v>0</v>
      </c>
      <c r="P11">
        <f>EstadoCambiosPatrimonioNeto!K21</f>
        <v>0</v>
      </c>
      <c r="Q11">
        <f>EstadoCambiosPatrimonioNeto!C35</f>
        <v>0</v>
      </c>
      <c r="R11">
        <f>EstadoCambiosPatrimonioNeto!C36</f>
        <v>0</v>
      </c>
      <c r="S11">
        <f>EstadoCambiosPatrimonioNeto!C37</f>
        <v>0</v>
      </c>
      <c r="V11" s="2" t="s">
        <v>85</v>
      </c>
      <c r="W11" s="2" t="s">
        <v>86</v>
      </c>
    </row>
    <row r="12" spans="1:32" x14ac:dyDescent="0.25">
      <c r="B12" t="str">
        <f ca="1">LEFT(A2,LEN(A2)-6)</f>
        <v>15603</v>
      </c>
      <c r="C12" t="str">
        <f ca="1">LEFT(RIGHT(A2,6),2)</f>
        <v>T2</v>
      </c>
      <c r="D12" t="str">
        <f ca="1">RIGHT(A2,4)</f>
        <v>2023</v>
      </c>
      <c r="E12">
        <v>11</v>
      </c>
      <c r="F12" t="str">
        <f>EstadoCambiosPatrimonioNeto!A22</f>
        <v>3.1.4.99.</v>
      </c>
      <c r="G12" t="str">
        <f>EstadoCambiosPatrimonioNeto!B22</f>
        <v>Otras variaciones no asignables a reservas</v>
      </c>
      <c r="H12">
        <f>EstadoCambiosPatrimonioNeto!C22</f>
        <v>0</v>
      </c>
      <c r="I12">
        <f>EstadoCambiosPatrimonioNeto!D22</f>
        <v>0</v>
      </c>
      <c r="J12">
        <f>EstadoCambiosPatrimonioNeto!E22</f>
        <v>0</v>
      </c>
      <c r="K12">
        <f>EstadoCambiosPatrimonioNeto!F22</f>
        <v>0</v>
      </c>
      <c r="L12">
        <f>EstadoCambiosPatrimonioNeto!G22</f>
        <v>0</v>
      </c>
      <c r="M12">
        <f>EstadoCambiosPatrimonioNeto!H22</f>
        <v>0</v>
      </c>
      <c r="N12">
        <f>EstadoCambiosPatrimonioNeto!I22</f>
        <v>0</v>
      </c>
      <c r="O12">
        <f>EstadoCambiosPatrimonioNeto!J22</f>
        <v>0</v>
      </c>
      <c r="P12">
        <f>EstadoCambiosPatrimonioNeto!K22</f>
        <v>0</v>
      </c>
      <c r="Q12">
        <f>EstadoCambiosPatrimonioNeto!C35</f>
        <v>0</v>
      </c>
      <c r="R12">
        <f>EstadoCambiosPatrimonioNeto!C36</f>
        <v>0</v>
      </c>
      <c r="S12">
        <f>EstadoCambiosPatrimonioNeto!C37</f>
        <v>0</v>
      </c>
      <c r="V12" s="2" t="s">
        <v>87</v>
      </c>
      <c r="W12" s="2" t="s">
        <v>88</v>
      </c>
    </row>
    <row r="13" spans="1:32" x14ac:dyDescent="0.25">
      <c r="B13" t="str">
        <f ca="1">LEFT(A2,LEN(A2)-6)</f>
        <v>15603</v>
      </c>
      <c r="C13" t="str">
        <f ca="1">LEFT(RIGHT(A2,6),2)</f>
        <v>T2</v>
      </c>
      <c r="D13" t="str">
        <f ca="1">RIGHT(A2,4)</f>
        <v>2023</v>
      </c>
      <c r="E13">
        <v>12</v>
      </c>
      <c r="F13" t="str">
        <f>EstadoCambiosPatrimonioNeto!A23</f>
        <v>3.1.5.01.</v>
      </c>
      <c r="G13" t="str">
        <f>EstadoCambiosPatrimonioNeto!B23</f>
        <v>Resultados acumulados de ejercicios anteriores</v>
      </c>
      <c r="H13">
        <f>EstadoCambiosPatrimonioNeto!C23</f>
        <v>0</v>
      </c>
      <c r="I13">
        <f>EstadoCambiosPatrimonioNeto!D23</f>
        <v>0</v>
      </c>
      <c r="J13">
        <f>EstadoCambiosPatrimonioNeto!E23</f>
        <v>0</v>
      </c>
      <c r="K13">
        <f>EstadoCambiosPatrimonioNeto!F23</f>
        <v>0</v>
      </c>
      <c r="L13">
        <f>EstadoCambiosPatrimonioNeto!G23</f>
        <v>0</v>
      </c>
      <c r="M13">
        <f>EstadoCambiosPatrimonioNeto!H23</f>
        <v>-183064.1407999878</v>
      </c>
      <c r="N13">
        <f>EstadoCambiosPatrimonioNeto!I23</f>
        <v>0</v>
      </c>
      <c r="O13">
        <f>EstadoCambiosPatrimonioNeto!J23</f>
        <v>0</v>
      </c>
      <c r="P13">
        <f>EstadoCambiosPatrimonioNeto!K23</f>
        <v>-183064.1407999878</v>
      </c>
      <c r="Q13">
        <f>EstadoCambiosPatrimonioNeto!C35</f>
        <v>0</v>
      </c>
      <c r="R13">
        <f>EstadoCambiosPatrimonioNeto!C36</f>
        <v>0</v>
      </c>
      <c r="S13">
        <f>EstadoCambiosPatrimonioNeto!C37</f>
        <v>0</v>
      </c>
      <c r="V13" s="2" t="s">
        <v>89</v>
      </c>
      <c r="W13" s="2" t="s">
        <v>90</v>
      </c>
    </row>
    <row r="14" spans="1:32" x14ac:dyDescent="0.25">
      <c r="B14" t="str">
        <f ca="1">LEFT(A2,LEN(A2)-6)</f>
        <v>15603</v>
      </c>
      <c r="C14" t="str">
        <f ca="1">LEFT(RIGHT(A2,6),2)</f>
        <v>T2</v>
      </c>
      <c r="D14" t="str">
        <f ca="1">RIGHT(A2,4)</f>
        <v>2023</v>
      </c>
      <c r="E14">
        <v>13</v>
      </c>
      <c r="F14" t="str">
        <f>EstadoCambiosPatrimonioNeto!A24</f>
        <v>3.1.5.02.</v>
      </c>
      <c r="G14" t="str">
        <f>EstadoCambiosPatrimonioNeto!B24</f>
        <v>Resultado del ejercicio</v>
      </c>
      <c r="H14">
        <f>EstadoCambiosPatrimonioNeto!C24</f>
        <v>0</v>
      </c>
      <c r="I14">
        <f>EstadoCambiosPatrimonioNeto!D24</f>
        <v>0</v>
      </c>
      <c r="J14">
        <f>EstadoCambiosPatrimonioNeto!E24</f>
        <v>0</v>
      </c>
      <c r="K14">
        <f>EstadoCambiosPatrimonioNeto!F24</f>
        <v>0</v>
      </c>
      <c r="L14">
        <f>EstadoCambiosPatrimonioNeto!G24</f>
        <v>0</v>
      </c>
      <c r="M14">
        <f>EstadoCambiosPatrimonioNeto!H24</f>
        <v>1467598.24</v>
      </c>
      <c r="N14">
        <f>EstadoCambiosPatrimonioNeto!I24</f>
        <v>0</v>
      </c>
      <c r="O14">
        <f>EstadoCambiosPatrimonioNeto!J24</f>
        <v>0</v>
      </c>
      <c r="P14">
        <f>EstadoCambiosPatrimonioNeto!K24</f>
        <v>1467598.24</v>
      </c>
      <c r="Q14">
        <f>EstadoCambiosPatrimonioNeto!C35</f>
        <v>0</v>
      </c>
      <c r="R14">
        <f>EstadoCambiosPatrimonioNeto!C36</f>
        <v>0</v>
      </c>
      <c r="S14">
        <f>EstadoCambiosPatrimonioNeto!C37</f>
        <v>0</v>
      </c>
      <c r="V14" s="2" t="s">
        <v>91</v>
      </c>
      <c r="W14" s="2" t="s">
        <v>92</v>
      </c>
    </row>
    <row r="15" spans="1:32" x14ac:dyDescent="0.25">
      <c r="B15" t="str">
        <f ca="1">LEFT(A2,LEN(A2)-6)</f>
        <v>15603</v>
      </c>
      <c r="C15" t="str">
        <f ca="1">LEFT(RIGHT(A2,6),2)</f>
        <v>T2</v>
      </c>
      <c r="D15" t="str">
        <f ca="1">RIGHT(A2,4)</f>
        <v>2023</v>
      </c>
      <c r="E15">
        <v>14</v>
      </c>
      <c r="F15" t="str">
        <f>EstadoCambiosPatrimonioNeto!A25</f>
        <v>3.2.1.01.</v>
      </c>
      <c r="G15" t="str">
        <f>EstadoCambiosPatrimonioNeto!B25</f>
        <v>Intereses minoritarios - Participaciones en el patrimonio de entidades del sector gobierno general</v>
      </c>
      <c r="H15">
        <f>EstadoCambiosPatrimonioNeto!C25</f>
        <v>0</v>
      </c>
      <c r="I15">
        <f>EstadoCambiosPatrimonioNeto!D25</f>
        <v>0</v>
      </c>
      <c r="J15">
        <f>EstadoCambiosPatrimonioNeto!E25</f>
        <v>0</v>
      </c>
      <c r="K15">
        <f>EstadoCambiosPatrimonioNeto!F25</f>
        <v>0</v>
      </c>
      <c r="L15">
        <f>EstadoCambiosPatrimonioNeto!G25</f>
        <v>0</v>
      </c>
      <c r="M15">
        <f>EstadoCambiosPatrimonioNeto!H25</f>
        <v>0</v>
      </c>
      <c r="N15">
        <f>EstadoCambiosPatrimonioNeto!I25</f>
        <v>0</v>
      </c>
      <c r="O15">
        <f>EstadoCambiosPatrimonioNeto!J25</f>
        <v>0</v>
      </c>
      <c r="P15">
        <f>EstadoCambiosPatrimonioNeto!K25</f>
        <v>0</v>
      </c>
      <c r="Q15">
        <f>EstadoCambiosPatrimonioNeto!C35</f>
        <v>0</v>
      </c>
      <c r="R15">
        <f>EstadoCambiosPatrimonioNeto!C36</f>
        <v>0</v>
      </c>
      <c r="S15">
        <f>EstadoCambiosPatrimonioNeto!C37</f>
        <v>0</v>
      </c>
      <c r="V15" s="2" t="s">
        <v>93</v>
      </c>
      <c r="W15" s="2" t="s">
        <v>94</v>
      </c>
    </row>
    <row r="16" spans="1:32" x14ac:dyDescent="0.25">
      <c r="B16" t="str">
        <f ca="1">LEFT(A2,LEN(A2)-6)</f>
        <v>15603</v>
      </c>
      <c r="C16" t="str">
        <f ca="1">LEFT(RIGHT(A2,6),2)</f>
        <v>T2</v>
      </c>
      <c r="D16" t="str">
        <f ca="1">RIGHT(A2,4)</f>
        <v>2023</v>
      </c>
      <c r="E16">
        <v>15</v>
      </c>
      <c r="F16" t="str">
        <f>EstadoCambiosPatrimonioNeto!A26</f>
        <v>3.2.1.02.</v>
      </c>
      <c r="G16" t="str">
        <f>EstadoCambiosPatrimonioNeto!B26</f>
        <v>Intereses minoritarios - Participaciones en el patrimonio de empresas públicas e instituciones públicas financieras</v>
      </c>
      <c r="H16">
        <f>EstadoCambiosPatrimonioNeto!C26</f>
        <v>0</v>
      </c>
      <c r="I16">
        <f>EstadoCambiosPatrimonioNeto!D26</f>
        <v>0</v>
      </c>
      <c r="J16">
        <f>EstadoCambiosPatrimonioNeto!E26</f>
        <v>0</v>
      </c>
      <c r="K16">
        <f>EstadoCambiosPatrimonioNeto!F26</f>
        <v>0</v>
      </c>
      <c r="L16">
        <f>EstadoCambiosPatrimonioNeto!G26</f>
        <v>0</v>
      </c>
      <c r="M16">
        <f>EstadoCambiosPatrimonioNeto!H26</f>
        <v>0</v>
      </c>
      <c r="N16">
        <f>EstadoCambiosPatrimonioNeto!I26</f>
        <v>0</v>
      </c>
      <c r="O16">
        <f>EstadoCambiosPatrimonioNeto!J26</f>
        <v>0</v>
      </c>
      <c r="P16">
        <f>EstadoCambiosPatrimonioNeto!K26</f>
        <v>0</v>
      </c>
      <c r="Q16">
        <f>EstadoCambiosPatrimonioNeto!C35</f>
        <v>0</v>
      </c>
      <c r="R16">
        <f>EstadoCambiosPatrimonioNeto!C36</f>
        <v>0</v>
      </c>
      <c r="S16">
        <f>EstadoCambiosPatrimonioNeto!C37</f>
        <v>0</v>
      </c>
      <c r="V16" s="2" t="s">
        <v>95</v>
      </c>
      <c r="W16" s="2" t="s">
        <v>96</v>
      </c>
    </row>
    <row r="17" spans="2:23" x14ac:dyDescent="0.25">
      <c r="B17" t="str">
        <f ca="1">LEFT(A2,LEN(A2)-6)</f>
        <v>15603</v>
      </c>
      <c r="C17" t="str">
        <f ca="1">LEFT(RIGHT(A2,6),2)</f>
        <v>T2</v>
      </c>
      <c r="D17" t="str">
        <f ca="1">RIGHT(A2,4)</f>
        <v>2023</v>
      </c>
      <c r="E17">
        <v>16</v>
      </c>
      <c r="F17" t="str">
        <f>EstadoCambiosPatrimonioNeto!A27</f>
        <v>3.2.2.01.</v>
      </c>
      <c r="G17" t="str">
        <f>EstadoCambiosPatrimonioNeto!B27</f>
        <v>Intereses minoritarios - Evolución por reservas</v>
      </c>
      <c r="H17">
        <f>EstadoCambiosPatrimonioNeto!C27</f>
        <v>0</v>
      </c>
      <c r="I17">
        <f>EstadoCambiosPatrimonioNeto!D27</f>
        <v>0</v>
      </c>
      <c r="J17">
        <f>EstadoCambiosPatrimonioNeto!E27</f>
        <v>0</v>
      </c>
      <c r="K17">
        <f>EstadoCambiosPatrimonioNeto!F27</f>
        <v>0</v>
      </c>
      <c r="L17">
        <f>EstadoCambiosPatrimonioNeto!G27</f>
        <v>0</v>
      </c>
      <c r="M17">
        <f>EstadoCambiosPatrimonioNeto!H27</f>
        <v>0</v>
      </c>
      <c r="N17">
        <f>EstadoCambiosPatrimonioNeto!I27</f>
        <v>0</v>
      </c>
      <c r="O17">
        <f>EstadoCambiosPatrimonioNeto!J27</f>
        <v>0</v>
      </c>
      <c r="P17">
        <f>EstadoCambiosPatrimonioNeto!K27</f>
        <v>0</v>
      </c>
      <c r="Q17">
        <f>EstadoCambiosPatrimonioNeto!C35</f>
        <v>0</v>
      </c>
      <c r="R17">
        <f>EstadoCambiosPatrimonioNeto!C36</f>
        <v>0</v>
      </c>
      <c r="S17">
        <f>EstadoCambiosPatrimonioNeto!C37</f>
        <v>0</v>
      </c>
      <c r="V17" s="2" t="s">
        <v>97</v>
      </c>
      <c r="W17" s="2" t="s">
        <v>98</v>
      </c>
    </row>
    <row r="18" spans="2:23" x14ac:dyDescent="0.25">
      <c r="B18" t="str">
        <f ca="1">LEFT(A2,LEN(A2)-6)</f>
        <v>15603</v>
      </c>
      <c r="C18" t="str">
        <f ca="1">LEFT(RIGHT(A2,6),2)</f>
        <v>T2</v>
      </c>
      <c r="D18" t="str">
        <f ca="1">RIGHT(A2,4)</f>
        <v>2023</v>
      </c>
      <c r="E18">
        <v>17</v>
      </c>
      <c r="F18" t="str">
        <f>EstadoCambiosPatrimonioNeto!A28</f>
        <v>3.2.2.02.</v>
      </c>
      <c r="G18" t="str">
        <f>EstadoCambiosPatrimonioNeto!B28</f>
        <v>Intereses minoritarios - Evolución por variaciones no asignables a reservas</v>
      </c>
      <c r="H18">
        <f>EstadoCambiosPatrimonioNeto!C28</f>
        <v>0</v>
      </c>
      <c r="I18">
        <f>EstadoCambiosPatrimonioNeto!D28</f>
        <v>0</v>
      </c>
      <c r="J18">
        <f>EstadoCambiosPatrimonioNeto!E28</f>
        <v>0</v>
      </c>
      <c r="K18">
        <f>EstadoCambiosPatrimonioNeto!F28</f>
        <v>0</v>
      </c>
      <c r="L18">
        <f>EstadoCambiosPatrimonioNeto!G28</f>
        <v>0</v>
      </c>
      <c r="M18">
        <f>EstadoCambiosPatrimonioNeto!H28</f>
        <v>0</v>
      </c>
      <c r="N18">
        <f>EstadoCambiosPatrimonioNeto!I28</f>
        <v>0</v>
      </c>
      <c r="O18">
        <f>EstadoCambiosPatrimonioNeto!J28</f>
        <v>0</v>
      </c>
      <c r="P18">
        <f>EstadoCambiosPatrimonioNeto!K28</f>
        <v>0</v>
      </c>
      <c r="Q18">
        <f>EstadoCambiosPatrimonioNeto!C35</f>
        <v>0</v>
      </c>
      <c r="R18">
        <f>EstadoCambiosPatrimonioNeto!C36</f>
        <v>0</v>
      </c>
      <c r="S18">
        <f>EstadoCambiosPatrimonioNeto!C37</f>
        <v>0</v>
      </c>
      <c r="V18" s="2" t="s">
        <v>99</v>
      </c>
      <c r="W18" s="2" t="s">
        <v>100</v>
      </c>
    </row>
    <row r="19" spans="2:23" x14ac:dyDescent="0.25">
      <c r="B19" t="str">
        <f ca="1">LEFT(A2,LEN(A2)-6)</f>
        <v>15603</v>
      </c>
      <c r="C19" t="str">
        <f ca="1">LEFT(RIGHT(A2,6),2)</f>
        <v>T2</v>
      </c>
      <c r="D19" t="str">
        <f ca="1">RIGHT(A2,4)</f>
        <v>2023</v>
      </c>
      <c r="E19">
        <v>18</v>
      </c>
      <c r="F19" t="str">
        <f>EstadoCambiosPatrimonioNeto!A29</f>
        <v>3.2.2.03.</v>
      </c>
      <c r="G19" t="str">
        <f>EstadoCambiosPatrimonioNeto!B29</f>
        <v>Intereses minoritarios - Evolución por resultados acumulados</v>
      </c>
      <c r="H19">
        <f>EstadoCambiosPatrimonioNeto!C29</f>
        <v>0</v>
      </c>
      <c r="I19">
        <f>EstadoCambiosPatrimonioNeto!D29</f>
        <v>0</v>
      </c>
      <c r="J19">
        <f>EstadoCambiosPatrimonioNeto!E29</f>
        <v>0</v>
      </c>
      <c r="K19">
        <f>EstadoCambiosPatrimonioNeto!F29</f>
        <v>0</v>
      </c>
      <c r="L19">
        <f>EstadoCambiosPatrimonioNeto!G29</f>
        <v>0</v>
      </c>
      <c r="M19">
        <f>EstadoCambiosPatrimonioNeto!H29</f>
        <v>0</v>
      </c>
      <c r="N19">
        <f>EstadoCambiosPatrimonioNeto!I29</f>
        <v>0</v>
      </c>
      <c r="O19">
        <f>EstadoCambiosPatrimonioNeto!J29</f>
        <v>0</v>
      </c>
      <c r="P19">
        <f>EstadoCambiosPatrimonioNeto!K29</f>
        <v>0</v>
      </c>
      <c r="Q19">
        <f>EstadoCambiosPatrimonioNeto!C35</f>
        <v>0</v>
      </c>
      <c r="R19">
        <f>EstadoCambiosPatrimonioNeto!C36</f>
        <v>0</v>
      </c>
      <c r="S19">
        <f>EstadoCambiosPatrimonioNeto!C37</f>
        <v>0</v>
      </c>
      <c r="V19" s="2" t="s">
        <v>101</v>
      </c>
      <c r="W19" s="2" t="s">
        <v>102</v>
      </c>
    </row>
    <row r="20" spans="2:23" x14ac:dyDescent="0.25">
      <c r="B20" t="str">
        <f ca="1">LEFT(A2,LEN(A2)-6)</f>
        <v>15603</v>
      </c>
      <c r="C20" t="str">
        <f ca="1">LEFT(RIGHT(A2,6),2)</f>
        <v>T2</v>
      </c>
      <c r="D20" t="str">
        <f ca="1">RIGHT(A2,4)</f>
        <v>2023</v>
      </c>
      <c r="E20">
        <v>19</v>
      </c>
      <c r="F20" t="str">
        <f>EstadoCambiosPatrimonioNeto!A30</f>
        <v>3.2.2.99.</v>
      </c>
      <c r="G20" t="str">
        <f>EstadoCambiosPatrimonioNeto!B30</f>
        <v>Intereses minoritarios - Evolución por otros componentes del patrimonio</v>
      </c>
      <c r="H20">
        <f>EstadoCambiosPatrimonioNeto!C30</f>
        <v>0</v>
      </c>
      <c r="I20">
        <f>EstadoCambiosPatrimonioNeto!D30</f>
        <v>0</v>
      </c>
      <c r="J20">
        <f>EstadoCambiosPatrimonioNeto!E30</f>
        <v>0</v>
      </c>
      <c r="K20">
        <f>EstadoCambiosPatrimonioNeto!F30</f>
        <v>0</v>
      </c>
      <c r="L20">
        <f>EstadoCambiosPatrimonioNeto!G30</f>
        <v>0</v>
      </c>
      <c r="M20">
        <f>EstadoCambiosPatrimonioNeto!H30</f>
        <v>0</v>
      </c>
      <c r="N20">
        <f>EstadoCambiosPatrimonioNeto!I30</f>
        <v>0</v>
      </c>
      <c r="O20">
        <f>EstadoCambiosPatrimonioNeto!J30</f>
        <v>0</v>
      </c>
      <c r="P20">
        <f>EstadoCambiosPatrimonioNeto!K30</f>
        <v>0</v>
      </c>
      <c r="Q20">
        <f>EstadoCambiosPatrimonioNeto!C35</f>
        <v>0</v>
      </c>
      <c r="R20">
        <f>EstadoCambiosPatrimonioNeto!C36</f>
        <v>0</v>
      </c>
      <c r="S20">
        <f>EstadoCambiosPatrimonioNeto!C37</f>
        <v>0</v>
      </c>
      <c r="V20" s="2" t="s">
        <v>103</v>
      </c>
      <c r="W20" s="2" t="s">
        <v>104</v>
      </c>
    </row>
    <row r="21" spans="2:23" x14ac:dyDescent="0.25">
      <c r="B21" t="str">
        <f ca="1">LEFT(A2,LEN(A2)-6)</f>
        <v>15603</v>
      </c>
      <c r="C21" t="str">
        <f ca="1">LEFT(RIGHT(A2,6),2)</f>
        <v>T2</v>
      </c>
      <c r="D21" t="str">
        <f ca="1">RIGHT(A2,4)</f>
        <v>2023</v>
      </c>
      <c r="E21">
        <v>20</v>
      </c>
      <c r="G21" t="str">
        <f>EstadoCambiosPatrimonioNeto!B31</f>
        <v>Total de variaciones del ejercicio</v>
      </c>
      <c r="H21">
        <f>EstadoCambiosPatrimonioNeto!C31</f>
        <v>0</v>
      </c>
      <c r="I21">
        <f>EstadoCambiosPatrimonioNeto!D31</f>
        <v>0</v>
      </c>
      <c r="J21">
        <f>EstadoCambiosPatrimonioNeto!E31</f>
        <v>0</v>
      </c>
      <c r="K21">
        <f>EstadoCambiosPatrimonioNeto!F31</f>
        <v>0</v>
      </c>
      <c r="L21">
        <f>EstadoCambiosPatrimonioNeto!G31</f>
        <v>0</v>
      </c>
      <c r="M21">
        <f>EstadoCambiosPatrimonioNeto!H31</f>
        <v>1284534.0992000122</v>
      </c>
      <c r="N21">
        <f>EstadoCambiosPatrimonioNeto!I31</f>
        <v>0</v>
      </c>
      <c r="O21">
        <f>EstadoCambiosPatrimonioNeto!J31</f>
        <v>0</v>
      </c>
      <c r="P21">
        <f>EstadoCambiosPatrimonioNeto!K31</f>
        <v>1284534.0992000122</v>
      </c>
      <c r="Q21">
        <f>EstadoCambiosPatrimonioNeto!C35</f>
        <v>0</v>
      </c>
      <c r="R21">
        <f>EstadoCambiosPatrimonioNeto!C36</f>
        <v>0</v>
      </c>
      <c r="S21">
        <f>EstadoCambiosPatrimonioNeto!C37</f>
        <v>0</v>
      </c>
      <c r="V21" s="2" t="s">
        <v>105</v>
      </c>
      <c r="W21" s="2" t="s">
        <v>106</v>
      </c>
    </row>
    <row r="22" spans="2:23" x14ac:dyDescent="0.25">
      <c r="B22" t="str">
        <f ca="1">LEFT(A2,LEN(A2)-6)</f>
        <v>15603</v>
      </c>
      <c r="C22" t="str">
        <f ca="1">LEFT(RIGHT(A2,6),2)</f>
        <v>T2</v>
      </c>
      <c r="D22" t="str">
        <f ca="1">RIGHT(A2,4)</f>
        <v>2023</v>
      </c>
      <c r="E22">
        <v>21</v>
      </c>
      <c r="G22" t="str">
        <f>EstadoCambiosPatrimonioNeto!B32</f>
        <v>Saldos del período</v>
      </c>
      <c r="H22">
        <f>EstadoCambiosPatrimonioNeto!C32</f>
        <v>0</v>
      </c>
      <c r="I22">
        <f>EstadoCambiosPatrimonioNeto!D32</f>
        <v>0.52</v>
      </c>
      <c r="J22">
        <f>EstadoCambiosPatrimonioNeto!E32</f>
        <v>0</v>
      </c>
      <c r="K22">
        <f>EstadoCambiosPatrimonioNeto!F32</f>
        <v>0</v>
      </c>
      <c r="L22">
        <f>EstadoCambiosPatrimonioNeto!G32</f>
        <v>0</v>
      </c>
      <c r="M22">
        <f>EstadoCambiosPatrimonioNeto!H32</f>
        <v>164812847.75920001</v>
      </c>
      <c r="N22">
        <f>EstadoCambiosPatrimonioNeto!I32</f>
        <v>0</v>
      </c>
      <c r="O22">
        <f>EstadoCambiosPatrimonioNeto!J32</f>
        <v>0</v>
      </c>
      <c r="P22">
        <f>EstadoCambiosPatrimonioNeto!K32</f>
        <v>164812848.27920002</v>
      </c>
      <c r="Q22">
        <f>EstadoCambiosPatrimonioNeto!C35</f>
        <v>0</v>
      </c>
      <c r="R22">
        <f>EstadoCambiosPatrimonioNeto!C36</f>
        <v>0</v>
      </c>
      <c r="S22">
        <f>EstadoCambiosPatrimonioNeto!C37</f>
        <v>0</v>
      </c>
      <c r="V22" s="2" t="s">
        <v>107</v>
      </c>
      <c r="W22" s="2" t="s">
        <v>108</v>
      </c>
    </row>
    <row r="23" spans="2:23" x14ac:dyDescent="0.25">
      <c r="V23" s="2" t="s">
        <v>109</v>
      </c>
      <c r="W23" s="2" t="s">
        <v>110</v>
      </c>
    </row>
    <row r="24" spans="2:23" x14ac:dyDescent="0.25">
      <c r="V24" s="2" t="s">
        <v>111</v>
      </c>
      <c r="W24" s="2" t="s">
        <v>112</v>
      </c>
    </row>
    <row r="25" spans="2:23" x14ac:dyDescent="0.25">
      <c r="V25" s="2" t="s">
        <v>113</v>
      </c>
      <c r="W25" s="2" t="s">
        <v>114</v>
      </c>
    </row>
    <row r="26" spans="2:23" x14ac:dyDescent="0.25">
      <c r="V26" s="2" t="s">
        <v>115</v>
      </c>
      <c r="W26" s="2" t="s">
        <v>116</v>
      </c>
    </row>
    <row r="27" spans="2:23" x14ac:dyDescent="0.25">
      <c r="V27" s="2" t="s">
        <v>117</v>
      </c>
      <c r="W27" s="2" t="s">
        <v>118</v>
      </c>
    </row>
    <row r="28" spans="2:23" x14ac:dyDescent="0.25">
      <c r="V28" s="2" t="s">
        <v>119</v>
      </c>
      <c r="W28" s="2" t="s">
        <v>120</v>
      </c>
    </row>
    <row r="29" spans="2:23" x14ac:dyDescent="0.25">
      <c r="V29" s="2" t="s">
        <v>121</v>
      </c>
      <c r="W29" s="2" t="s">
        <v>122</v>
      </c>
    </row>
    <row r="30" spans="2:23" x14ac:dyDescent="0.25">
      <c r="V30" s="2" t="s">
        <v>123</v>
      </c>
      <c r="W30" s="2" t="s">
        <v>124</v>
      </c>
    </row>
    <row r="31" spans="2:23" x14ac:dyDescent="0.25">
      <c r="V31" s="4" t="s">
        <v>125</v>
      </c>
      <c r="W31" s="2" t="s">
        <v>126</v>
      </c>
    </row>
    <row r="32" spans="2:23" x14ac:dyDescent="0.25">
      <c r="V32" s="2" t="s">
        <v>127</v>
      </c>
      <c r="W32" s="2" t="s">
        <v>128</v>
      </c>
    </row>
    <row r="33" spans="22:23" x14ac:dyDescent="0.25">
      <c r="V33" s="2" t="s">
        <v>129</v>
      </c>
      <c r="W33" s="2" t="s">
        <v>130</v>
      </c>
    </row>
    <row r="34" spans="22:23" x14ac:dyDescent="0.25">
      <c r="V34" s="2" t="s">
        <v>131</v>
      </c>
      <c r="W34" s="2" t="s">
        <v>132</v>
      </c>
    </row>
    <row r="35" spans="22:23" x14ac:dyDescent="0.25">
      <c r="V35" s="2" t="s">
        <v>133</v>
      </c>
      <c r="W35" s="2" t="s">
        <v>134</v>
      </c>
    </row>
    <row r="36" spans="22:23" x14ac:dyDescent="0.25">
      <c r="V36" s="2" t="s">
        <v>135</v>
      </c>
      <c r="W36" s="2" t="s">
        <v>136</v>
      </c>
    </row>
    <row r="37" spans="22:23" x14ac:dyDescent="0.25">
      <c r="V37" s="2" t="s">
        <v>137</v>
      </c>
      <c r="W37" s="2" t="s">
        <v>138</v>
      </c>
    </row>
    <row r="38" spans="22:23" x14ac:dyDescent="0.25">
      <c r="V38" s="2" t="s">
        <v>139</v>
      </c>
      <c r="W38" s="2" t="s">
        <v>140</v>
      </c>
    </row>
    <row r="39" spans="22:23" x14ac:dyDescent="0.25">
      <c r="V39" s="2" t="s">
        <v>141</v>
      </c>
      <c r="W39" s="2" t="s">
        <v>142</v>
      </c>
    </row>
    <row r="40" spans="22:23" x14ac:dyDescent="0.25">
      <c r="V40" s="2" t="s">
        <v>143</v>
      </c>
      <c r="W40" s="2" t="s">
        <v>144</v>
      </c>
    </row>
    <row r="41" spans="22:23" x14ac:dyDescent="0.25">
      <c r="V41" s="2" t="s">
        <v>145</v>
      </c>
      <c r="W41" s="2" t="s">
        <v>146</v>
      </c>
    </row>
    <row r="42" spans="22:23" x14ac:dyDescent="0.25">
      <c r="V42" s="3" t="s">
        <v>694</v>
      </c>
      <c r="W42" s="2" t="s">
        <v>693</v>
      </c>
    </row>
    <row r="43" spans="22:23" x14ac:dyDescent="0.25">
      <c r="V43" s="3" t="s">
        <v>695</v>
      </c>
      <c r="W43" s="2" t="s">
        <v>705</v>
      </c>
    </row>
    <row r="44" spans="22:23" x14ac:dyDescent="0.25">
      <c r="V44" s="2" t="s">
        <v>147</v>
      </c>
      <c r="W44" s="2" t="s">
        <v>148</v>
      </c>
    </row>
    <row r="45" spans="22:23" x14ac:dyDescent="0.25">
      <c r="V45" s="2" t="s">
        <v>149</v>
      </c>
      <c r="W45" s="2" t="s">
        <v>150</v>
      </c>
    </row>
    <row r="46" spans="22:23" x14ac:dyDescent="0.25">
      <c r="V46" s="2" t="s">
        <v>151</v>
      </c>
      <c r="W46" s="2" t="s">
        <v>152</v>
      </c>
    </row>
    <row r="47" spans="22:23" x14ac:dyDescent="0.25">
      <c r="V47" s="2" t="s">
        <v>153</v>
      </c>
      <c r="W47" s="2" t="s">
        <v>154</v>
      </c>
    </row>
    <row r="48" spans="22:23" x14ac:dyDescent="0.25">
      <c r="V48" s="2" t="s">
        <v>155</v>
      </c>
      <c r="W48" s="2" t="s">
        <v>156</v>
      </c>
    </row>
    <row r="49" spans="22:23" x14ac:dyDescent="0.25">
      <c r="V49" s="2" t="s">
        <v>157</v>
      </c>
      <c r="W49" s="2" t="s">
        <v>158</v>
      </c>
    </row>
    <row r="50" spans="22:23" x14ac:dyDescent="0.25">
      <c r="V50" s="2" t="s">
        <v>159</v>
      </c>
      <c r="W50" s="2" t="s">
        <v>160</v>
      </c>
    </row>
    <row r="51" spans="22:23" x14ac:dyDescent="0.25">
      <c r="V51" s="2" t="s">
        <v>161</v>
      </c>
      <c r="W51" s="2" t="s">
        <v>162</v>
      </c>
    </row>
    <row r="52" spans="22:23" x14ac:dyDescent="0.25">
      <c r="V52" s="2" t="s">
        <v>163</v>
      </c>
      <c r="W52" s="2" t="s">
        <v>164</v>
      </c>
    </row>
    <row r="53" spans="22:23" x14ac:dyDescent="0.25">
      <c r="V53" s="2" t="s">
        <v>165</v>
      </c>
      <c r="W53" s="2" t="s">
        <v>166</v>
      </c>
    </row>
    <row r="54" spans="22:23" x14ac:dyDescent="0.25">
      <c r="V54" s="2" t="s">
        <v>167</v>
      </c>
      <c r="W54" s="2" t="s">
        <v>168</v>
      </c>
    </row>
    <row r="55" spans="22:23" x14ac:dyDescent="0.25">
      <c r="V55" s="2" t="s">
        <v>169</v>
      </c>
      <c r="W55" s="2" t="s">
        <v>170</v>
      </c>
    </row>
    <row r="56" spans="22:23" x14ac:dyDescent="0.25">
      <c r="V56" s="2" t="s">
        <v>171</v>
      </c>
      <c r="W56" s="2" t="s">
        <v>172</v>
      </c>
    </row>
    <row r="57" spans="22:23" x14ac:dyDescent="0.25">
      <c r="V57" s="2" t="s">
        <v>173</v>
      </c>
      <c r="W57" s="2" t="s">
        <v>174</v>
      </c>
    </row>
    <row r="58" spans="22:23" x14ac:dyDescent="0.25">
      <c r="V58" s="2" t="s">
        <v>175</v>
      </c>
      <c r="W58" s="2" t="s">
        <v>176</v>
      </c>
    </row>
    <row r="59" spans="22:23" x14ac:dyDescent="0.25">
      <c r="V59" s="2" t="s">
        <v>177</v>
      </c>
      <c r="W59" s="2" t="s">
        <v>178</v>
      </c>
    </row>
    <row r="60" spans="22:23" x14ac:dyDescent="0.25">
      <c r="V60" s="2" t="s">
        <v>179</v>
      </c>
      <c r="W60" s="2" t="s">
        <v>180</v>
      </c>
    </row>
    <row r="61" spans="22:23" x14ac:dyDescent="0.25">
      <c r="V61" s="2" t="s">
        <v>181</v>
      </c>
      <c r="W61" s="2" t="s">
        <v>182</v>
      </c>
    </row>
    <row r="62" spans="22:23" x14ac:dyDescent="0.25">
      <c r="V62" s="2" t="s">
        <v>183</v>
      </c>
      <c r="W62" s="2" t="s">
        <v>184</v>
      </c>
    </row>
    <row r="63" spans="22:23" x14ac:dyDescent="0.25">
      <c r="V63" s="2" t="s">
        <v>185</v>
      </c>
      <c r="W63" s="2" t="s">
        <v>186</v>
      </c>
    </row>
    <row r="64" spans="22:23" x14ac:dyDescent="0.25">
      <c r="V64" s="2" t="s">
        <v>187</v>
      </c>
      <c r="W64" s="2" t="s">
        <v>188</v>
      </c>
    </row>
    <row r="65" spans="22:23" x14ac:dyDescent="0.25">
      <c r="V65" s="2" t="s">
        <v>189</v>
      </c>
      <c r="W65" s="2" t="s">
        <v>190</v>
      </c>
    </row>
    <row r="66" spans="22:23" x14ac:dyDescent="0.25">
      <c r="V66" s="2" t="s">
        <v>191</v>
      </c>
      <c r="W66" s="2" t="s">
        <v>192</v>
      </c>
    </row>
    <row r="67" spans="22:23" x14ac:dyDescent="0.25">
      <c r="V67" s="2" t="s">
        <v>193</v>
      </c>
      <c r="W67" s="2" t="s">
        <v>194</v>
      </c>
    </row>
    <row r="68" spans="22:23" x14ac:dyDescent="0.25">
      <c r="V68" s="2" t="s">
        <v>195</v>
      </c>
      <c r="W68" s="2" t="s">
        <v>196</v>
      </c>
    </row>
    <row r="69" spans="22:23" x14ac:dyDescent="0.25">
      <c r="V69" s="2" t="s">
        <v>197</v>
      </c>
      <c r="W69" s="2" t="s">
        <v>198</v>
      </c>
    </row>
    <row r="70" spans="22:23" x14ac:dyDescent="0.25">
      <c r="V70" s="2" t="s">
        <v>199</v>
      </c>
      <c r="W70" s="2" t="s">
        <v>200</v>
      </c>
    </row>
    <row r="71" spans="22:23" x14ac:dyDescent="0.25">
      <c r="V71" s="4" t="s">
        <v>715</v>
      </c>
      <c r="W71" s="2" t="s">
        <v>716</v>
      </c>
    </row>
    <row r="72" spans="22:23" x14ac:dyDescent="0.25">
      <c r="V72" s="2" t="s">
        <v>201</v>
      </c>
      <c r="W72" s="2" t="s">
        <v>202</v>
      </c>
    </row>
    <row r="73" spans="22:23" x14ac:dyDescent="0.25">
      <c r="V73" s="2" t="s">
        <v>203</v>
      </c>
      <c r="W73" s="2" t="s">
        <v>204</v>
      </c>
    </row>
    <row r="74" spans="22:23" x14ac:dyDescent="0.25">
      <c r="V74" s="2" t="s">
        <v>205</v>
      </c>
      <c r="W74" s="2" t="s">
        <v>206</v>
      </c>
    </row>
    <row r="75" spans="22:23" x14ac:dyDescent="0.25">
      <c r="V75" s="2" t="s">
        <v>207</v>
      </c>
      <c r="W75" s="2" t="s">
        <v>208</v>
      </c>
    </row>
    <row r="76" spans="22:23" x14ac:dyDescent="0.25">
      <c r="V76" s="2" t="s">
        <v>209</v>
      </c>
      <c r="W76" s="2" t="s">
        <v>210</v>
      </c>
    </row>
    <row r="77" spans="22:23" x14ac:dyDescent="0.25">
      <c r="V77" s="2" t="s">
        <v>211</v>
      </c>
      <c r="W77" s="2" t="s">
        <v>212</v>
      </c>
    </row>
    <row r="78" spans="22:23" x14ac:dyDescent="0.25">
      <c r="V78" s="2" t="s">
        <v>213</v>
      </c>
      <c r="W78" s="2" t="s">
        <v>214</v>
      </c>
    </row>
    <row r="79" spans="22:23" x14ac:dyDescent="0.25">
      <c r="V79" s="2" t="s">
        <v>215</v>
      </c>
      <c r="W79" s="2" t="s">
        <v>216</v>
      </c>
    </row>
    <row r="80" spans="22:23" x14ac:dyDescent="0.25">
      <c r="V80" s="2" t="s">
        <v>217</v>
      </c>
      <c r="W80" s="2" t="s">
        <v>218</v>
      </c>
    </row>
    <row r="81" spans="22:23" x14ac:dyDescent="0.25">
      <c r="V81" s="2" t="s">
        <v>219</v>
      </c>
      <c r="W81" s="2" t="s">
        <v>220</v>
      </c>
    </row>
    <row r="82" spans="22:23" x14ac:dyDescent="0.25">
      <c r="V82" s="2" t="s">
        <v>221</v>
      </c>
      <c r="W82" s="2" t="s">
        <v>222</v>
      </c>
    </row>
    <row r="83" spans="22:23" x14ac:dyDescent="0.25">
      <c r="V83" s="2" t="s">
        <v>223</v>
      </c>
      <c r="W83" s="2" t="s">
        <v>224</v>
      </c>
    </row>
    <row r="84" spans="22:23" x14ac:dyDescent="0.25">
      <c r="V84" s="2" t="s">
        <v>225</v>
      </c>
      <c r="W84" s="2" t="s">
        <v>226</v>
      </c>
    </row>
    <row r="85" spans="22:23" x14ac:dyDescent="0.25">
      <c r="V85" s="2" t="s">
        <v>228</v>
      </c>
      <c r="W85" s="2" t="s">
        <v>229</v>
      </c>
    </row>
    <row r="86" spans="22:23" x14ac:dyDescent="0.25">
      <c r="V86" s="2" t="s">
        <v>230</v>
      </c>
      <c r="W86" s="2" t="s">
        <v>231</v>
      </c>
    </row>
    <row r="87" spans="22:23" x14ac:dyDescent="0.25">
      <c r="V87" s="2" t="s">
        <v>232</v>
      </c>
      <c r="W87" s="2" t="s">
        <v>233</v>
      </c>
    </row>
    <row r="88" spans="22:23" x14ac:dyDescent="0.25">
      <c r="V88" s="2" t="s">
        <v>234</v>
      </c>
      <c r="W88" s="2" t="s">
        <v>235</v>
      </c>
    </row>
    <row r="89" spans="22:23" x14ac:dyDescent="0.25">
      <c r="V89" s="2" t="s">
        <v>236</v>
      </c>
      <c r="W89" s="2" t="s">
        <v>237</v>
      </c>
    </row>
    <row r="90" spans="22:23" x14ac:dyDescent="0.25">
      <c r="V90" s="2" t="s">
        <v>238</v>
      </c>
      <c r="W90" s="2" t="s">
        <v>239</v>
      </c>
    </row>
    <row r="91" spans="22:23" x14ac:dyDescent="0.25">
      <c r="V91" s="2" t="s">
        <v>240</v>
      </c>
      <c r="W91" s="2" t="s">
        <v>241</v>
      </c>
    </row>
    <row r="92" spans="22:23" x14ac:dyDescent="0.25">
      <c r="V92" s="2" t="s">
        <v>242</v>
      </c>
      <c r="W92" s="2" t="s">
        <v>243</v>
      </c>
    </row>
    <row r="93" spans="22:23" x14ac:dyDescent="0.25">
      <c r="V93" s="2" t="s">
        <v>244</v>
      </c>
      <c r="W93" s="2" t="s">
        <v>245</v>
      </c>
    </row>
    <row r="94" spans="22:23" x14ac:dyDescent="0.25">
      <c r="V94" s="2" t="s">
        <v>246</v>
      </c>
      <c r="W94" s="2" t="s">
        <v>247</v>
      </c>
    </row>
    <row r="95" spans="22:23" x14ac:dyDescent="0.25">
      <c r="V95" s="2" t="s">
        <v>248</v>
      </c>
      <c r="W95" s="2" t="s">
        <v>249</v>
      </c>
    </row>
    <row r="96" spans="22:23" x14ac:dyDescent="0.25">
      <c r="V96" s="2" t="s">
        <v>250</v>
      </c>
      <c r="W96" s="2" t="s">
        <v>251</v>
      </c>
    </row>
    <row r="97" spans="22:23" x14ac:dyDescent="0.25">
      <c r="V97" s="2" t="s">
        <v>252</v>
      </c>
      <c r="W97" s="2" t="s">
        <v>253</v>
      </c>
    </row>
    <row r="98" spans="22:23" x14ac:dyDescent="0.25">
      <c r="V98" s="2" t="s">
        <v>254</v>
      </c>
      <c r="W98" s="2" t="s">
        <v>255</v>
      </c>
    </row>
    <row r="99" spans="22:23" x14ac:dyDescent="0.25">
      <c r="V99" s="2" t="s">
        <v>256</v>
      </c>
      <c r="W99" s="2" t="s">
        <v>257</v>
      </c>
    </row>
    <row r="100" spans="22:23" x14ac:dyDescent="0.25">
      <c r="V100" s="2" t="s">
        <v>258</v>
      </c>
      <c r="W100" s="2" t="s">
        <v>259</v>
      </c>
    </row>
    <row r="101" spans="22:23" x14ac:dyDescent="0.25">
      <c r="V101" s="2" t="s">
        <v>260</v>
      </c>
      <c r="W101" s="2" t="s">
        <v>261</v>
      </c>
    </row>
    <row r="102" spans="22:23" x14ac:dyDescent="0.25">
      <c r="V102" s="2" t="s">
        <v>262</v>
      </c>
      <c r="W102" s="2" t="s">
        <v>263</v>
      </c>
    </row>
    <row r="103" spans="22:23" x14ac:dyDescent="0.25">
      <c r="V103" s="2" t="s">
        <v>264</v>
      </c>
      <c r="W103" s="2" t="s">
        <v>706</v>
      </c>
    </row>
    <row r="104" spans="22:23" x14ac:dyDescent="0.25">
      <c r="V104" s="2" t="s">
        <v>265</v>
      </c>
      <c r="W104" s="2" t="s">
        <v>266</v>
      </c>
    </row>
    <row r="105" spans="22:23" x14ac:dyDescent="0.25">
      <c r="V105" s="2" t="s">
        <v>267</v>
      </c>
      <c r="W105" s="2" t="s">
        <v>268</v>
      </c>
    </row>
    <row r="106" spans="22:23" x14ac:dyDescent="0.25">
      <c r="V106" s="2" t="s">
        <v>270</v>
      </c>
      <c r="W106" s="2" t="s">
        <v>271</v>
      </c>
    </row>
    <row r="107" spans="22:23" x14ac:dyDescent="0.25">
      <c r="V107" s="2" t="s">
        <v>272</v>
      </c>
      <c r="W107" s="2" t="s">
        <v>273</v>
      </c>
    </row>
    <row r="108" spans="22:23" x14ac:dyDescent="0.25">
      <c r="V108" s="2" t="s">
        <v>274</v>
      </c>
      <c r="W108" s="2" t="s">
        <v>275</v>
      </c>
    </row>
    <row r="109" spans="22:23" x14ac:dyDescent="0.25">
      <c r="V109" s="2" t="s">
        <v>276</v>
      </c>
      <c r="W109" s="2" t="s">
        <v>707</v>
      </c>
    </row>
    <row r="110" spans="22:23" x14ac:dyDescent="0.25">
      <c r="V110" s="2" t="s">
        <v>277</v>
      </c>
      <c r="W110" s="2" t="s">
        <v>278</v>
      </c>
    </row>
    <row r="111" spans="22:23" x14ac:dyDescent="0.25">
      <c r="V111" s="2" t="s">
        <v>279</v>
      </c>
      <c r="W111" s="2" t="s">
        <v>280</v>
      </c>
    </row>
    <row r="112" spans="22:23" x14ac:dyDescent="0.25">
      <c r="V112" s="2" t="s">
        <v>281</v>
      </c>
      <c r="W112" s="2" t="s">
        <v>282</v>
      </c>
    </row>
    <row r="113" spans="22:23" x14ac:dyDescent="0.25">
      <c r="V113" s="2" t="s">
        <v>283</v>
      </c>
      <c r="W113" s="2" t="s">
        <v>284</v>
      </c>
    </row>
    <row r="114" spans="22:23" x14ac:dyDescent="0.25">
      <c r="V114" s="2" t="s">
        <v>285</v>
      </c>
      <c r="W114" s="2" t="s">
        <v>286</v>
      </c>
    </row>
    <row r="115" spans="22:23" x14ac:dyDescent="0.25">
      <c r="V115" s="2" t="s">
        <v>287</v>
      </c>
      <c r="W115" s="2" t="s">
        <v>288</v>
      </c>
    </row>
    <row r="116" spans="22:23" x14ac:dyDescent="0.25">
      <c r="V116" s="2" t="s">
        <v>289</v>
      </c>
      <c r="W116" s="2" t="s">
        <v>290</v>
      </c>
    </row>
    <row r="117" spans="22:23" x14ac:dyDescent="0.25">
      <c r="V117" s="2" t="s">
        <v>291</v>
      </c>
      <c r="W117" s="2" t="s">
        <v>292</v>
      </c>
    </row>
    <row r="118" spans="22:23" x14ac:dyDescent="0.25">
      <c r="V118" s="2" t="s">
        <v>293</v>
      </c>
      <c r="W118" s="2" t="s">
        <v>294</v>
      </c>
    </row>
    <row r="119" spans="22:23" x14ac:dyDescent="0.25">
      <c r="V119" s="2" t="s">
        <v>295</v>
      </c>
      <c r="W119" s="2" t="s">
        <v>296</v>
      </c>
    </row>
    <row r="120" spans="22:23" x14ac:dyDescent="0.25">
      <c r="V120" s="2" t="s">
        <v>297</v>
      </c>
      <c r="W120" s="2" t="s">
        <v>298</v>
      </c>
    </row>
    <row r="121" spans="22:23" x14ac:dyDescent="0.25">
      <c r="V121" s="4" t="s">
        <v>708</v>
      </c>
      <c r="W121" s="2" t="s">
        <v>227</v>
      </c>
    </row>
    <row r="122" spans="22:23" x14ac:dyDescent="0.25">
      <c r="V122" s="2" t="s">
        <v>299</v>
      </c>
      <c r="W122" s="2" t="s">
        <v>300</v>
      </c>
    </row>
    <row r="123" spans="22:23" x14ac:dyDescent="0.25">
      <c r="V123" s="2" t="s">
        <v>301</v>
      </c>
      <c r="W123" s="2" t="s">
        <v>302</v>
      </c>
    </row>
    <row r="124" spans="22:23" x14ac:dyDescent="0.25">
      <c r="V124" s="2" t="s">
        <v>303</v>
      </c>
      <c r="W124" s="2" t="s">
        <v>304</v>
      </c>
    </row>
    <row r="125" spans="22:23" x14ac:dyDescent="0.25">
      <c r="V125" s="2" t="s">
        <v>305</v>
      </c>
      <c r="W125" s="2" t="s">
        <v>306</v>
      </c>
    </row>
    <row r="126" spans="22:23" x14ac:dyDescent="0.25">
      <c r="V126" s="2" t="s">
        <v>307</v>
      </c>
      <c r="W126" s="2" t="s">
        <v>308</v>
      </c>
    </row>
    <row r="127" spans="22:23" x14ac:dyDescent="0.25">
      <c r="V127" s="2" t="s">
        <v>309</v>
      </c>
      <c r="W127" s="2" t="s">
        <v>310</v>
      </c>
    </row>
    <row r="128" spans="22:23" x14ac:dyDescent="0.25">
      <c r="V128" s="2" t="s">
        <v>311</v>
      </c>
      <c r="W128" s="2" t="s">
        <v>312</v>
      </c>
    </row>
    <row r="129" spans="22:23" x14ac:dyDescent="0.25">
      <c r="V129" s="2" t="s">
        <v>313</v>
      </c>
      <c r="W129" s="2" t="s">
        <v>314</v>
      </c>
    </row>
    <row r="130" spans="22:23" x14ac:dyDescent="0.25">
      <c r="V130" s="4" t="s">
        <v>709</v>
      </c>
      <c r="W130" s="2" t="s">
        <v>710</v>
      </c>
    </row>
    <row r="131" spans="22:23" x14ac:dyDescent="0.25">
      <c r="V131" s="2" t="s">
        <v>315</v>
      </c>
      <c r="W131" s="2" t="s">
        <v>316</v>
      </c>
    </row>
    <row r="132" spans="22:23" x14ac:dyDescent="0.25">
      <c r="V132" s="2" t="s">
        <v>317</v>
      </c>
      <c r="W132" s="2" t="s">
        <v>318</v>
      </c>
    </row>
    <row r="133" spans="22:23" x14ac:dyDescent="0.25">
      <c r="V133" s="2" t="s">
        <v>319</v>
      </c>
      <c r="W133" s="2" t="s">
        <v>320</v>
      </c>
    </row>
    <row r="134" spans="22:23" x14ac:dyDescent="0.25">
      <c r="V134" s="2" t="s">
        <v>321</v>
      </c>
      <c r="W134" s="2" t="s">
        <v>322</v>
      </c>
    </row>
    <row r="135" spans="22:23" x14ac:dyDescent="0.25">
      <c r="V135" s="2" t="s">
        <v>323</v>
      </c>
      <c r="W135" s="2" t="s">
        <v>324</v>
      </c>
    </row>
    <row r="136" spans="22:23" x14ac:dyDescent="0.25">
      <c r="V136" s="2" t="s">
        <v>325</v>
      </c>
      <c r="W136" s="2" t="s">
        <v>326</v>
      </c>
    </row>
    <row r="137" spans="22:23" x14ac:dyDescent="0.25">
      <c r="V137" s="2" t="s">
        <v>327</v>
      </c>
      <c r="W137" s="2" t="s">
        <v>328</v>
      </c>
    </row>
    <row r="138" spans="22:23" x14ac:dyDescent="0.25">
      <c r="V138" s="2" t="s">
        <v>329</v>
      </c>
      <c r="W138" s="2" t="s">
        <v>330</v>
      </c>
    </row>
    <row r="139" spans="22:23" x14ac:dyDescent="0.25">
      <c r="V139" s="2" t="s">
        <v>331</v>
      </c>
      <c r="W139" s="2" t="s">
        <v>332</v>
      </c>
    </row>
    <row r="140" spans="22:23" x14ac:dyDescent="0.25">
      <c r="V140" s="2" t="s">
        <v>333</v>
      </c>
      <c r="W140" s="2" t="s">
        <v>334</v>
      </c>
    </row>
    <row r="141" spans="22:23" x14ac:dyDescent="0.25">
      <c r="V141" s="2" t="s">
        <v>335</v>
      </c>
      <c r="W141" s="2" t="s">
        <v>336</v>
      </c>
    </row>
    <row r="142" spans="22:23" x14ac:dyDescent="0.25">
      <c r="V142" s="2" t="s">
        <v>337</v>
      </c>
      <c r="W142" s="2" t="s">
        <v>338</v>
      </c>
    </row>
    <row r="143" spans="22:23" x14ac:dyDescent="0.25">
      <c r="V143" s="2" t="s">
        <v>339</v>
      </c>
      <c r="W143" s="2" t="s">
        <v>340</v>
      </c>
    </row>
    <row r="144" spans="22:23" x14ac:dyDescent="0.25">
      <c r="V144" s="2" t="s">
        <v>341</v>
      </c>
      <c r="W144" s="2" t="s">
        <v>342</v>
      </c>
    </row>
    <row r="145" spans="22:23" x14ac:dyDescent="0.25">
      <c r="V145" s="2" t="s">
        <v>343</v>
      </c>
      <c r="W145" s="2" t="s">
        <v>344</v>
      </c>
    </row>
    <row r="146" spans="22:23" x14ac:dyDescent="0.25">
      <c r="V146" s="2" t="s">
        <v>345</v>
      </c>
      <c r="W146" s="2" t="s">
        <v>346</v>
      </c>
    </row>
    <row r="147" spans="22:23" x14ac:dyDescent="0.25">
      <c r="V147" s="2" t="s">
        <v>347</v>
      </c>
      <c r="W147" s="2" t="s">
        <v>348</v>
      </c>
    </row>
    <row r="148" spans="22:23" x14ac:dyDescent="0.25">
      <c r="V148" s="2" t="s">
        <v>349</v>
      </c>
      <c r="W148" s="2" t="s">
        <v>350</v>
      </c>
    </row>
    <row r="149" spans="22:23" x14ac:dyDescent="0.25">
      <c r="V149" s="2" t="s">
        <v>351</v>
      </c>
      <c r="W149" s="2" t="s">
        <v>352</v>
      </c>
    </row>
    <row r="150" spans="22:23" x14ac:dyDescent="0.25">
      <c r="V150" s="2" t="s">
        <v>353</v>
      </c>
      <c r="W150" s="2" t="s">
        <v>354</v>
      </c>
    </row>
    <row r="151" spans="22:23" x14ac:dyDescent="0.25">
      <c r="V151" s="2" t="s">
        <v>355</v>
      </c>
      <c r="W151" s="2" t="s">
        <v>356</v>
      </c>
    </row>
    <row r="152" spans="22:23" x14ac:dyDescent="0.25">
      <c r="V152" s="2" t="s">
        <v>357</v>
      </c>
      <c r="W152" s="2" t="s">
        <v>358</v>
      </c>
    </row>
    <row r="153" spans="22:23" x14ac:dyDescent="0.25">
      <c r="V153" s="2" t="s">
        <v>359</v>
      </c>
      <c r="W153" s="2" t="s">
        <v>360</v>
      </c>
    </row>
    <row r="154" spans="22:23" x14ac:dyDescent="0.25">
      <c r="V154" s="2" t="s">
        <v>361</v>
      </c>
      <c r="W154" s="2" t="s">
        <v>362</v>
      </c>
    </row>
    <row r="155" spans="22:23" x14ac:dyDescent="0.25">
      <c r="V155" s="2" t="s">
        <v>363</v>
      </c>
      <c r="W155" s="2" t="s">
        <v>364</v>
      </c>
    </row>
    <row r="156" spans="22:23" x14ac:dyDescent="0.25">
      <c r="V156" s="2" t="s">
        <v>365</v>
      </c>
      <c r="W156" s="2" t="s">
        <v>366</v>
      </c>
    </row>
    <row r="157" spans="22:23" x14ac:dyDescent="0.25">
      <c r="V157" s="2" t="s">
        <v>367</v>
      </c>
      <c r="W157" s="2" t="s">
        <v>368</v>
      </c>
    </row>
    <row r="158" spans="22:23" x14ac:dyDescent="0.25">
      <c r="V158" s="2" t="s">
        <v>369</v>
      </c>
      <c r="W158" s="2" t="s">
        <v>370</v>
      </c>
    </row>
    <row r="159" spans="22:23" x14ac:dyDescent="0.25">
      <c r="V159" s="2" t="s">
        <v>371</v>
      </c>
      <c r="W159" s="2" t="s">
        <v>372</v>
      </c>
    </row>
    <row r="160" spans="22:23" x14ac:dyDescent="0.25">
      <c r="V160" s="2" t="s">
        <v>373</v>
      </c>
      <c r="W160" s="2" t="s">
        <v>374</v>
      </c>
    </row>
    <row r="161" spans="22:23" x14ac:dyDescent="0.25">
      <c r="V161" s="2" t="s">
        <v>375</v>
      </c>
      <c r="W161" s="2" t="s">
        <v>376</v>
      </c>
    </row>
    <row r="162" spans="22:23" x14ac:dyDescent="0.25">
      <c r="V162" s="2" t="s">
        <v>377</v>
      </c>
      <c r="W162" s="2" t="s">
        <v>378</v>
      </c>
    </row>
    <row r="163" spans="22:23" x14ac:dyDescent="0.25">
      <c r="V163" s="2" t="s">
        <v>379</v>
      </c>
      <c r="W163" s="2" t="s">
        <v>380</v>
      </c>
    </row>
    <row r="164" spans="22:23" x14ac:dyDescent="0.25">
      <c r="V164" s="2" t="s">
        <v>381</v>
      </c>
      <c r="W164" s="2" t="s">
        <v>382</v>
      </c>
    </row>
    <row r="165" spans="22:23" x14ac:dyDescent="0.25">
      <c r="V165" s="2" t="s">
        <v>383</v>
      </c>
      <c r="W165" s="2" t="s">
        <v>384</v>
      </c>
    </row>
    <row r="166" spans="22:23" x14ac:dyDescent="0.25">
      <c r="V166" s="2" t="s">
        <v>385</v>
      </c>
      <c r="W166" s="2" t="s">
        <v>386</v>
      </c>
    </row>
    <row r="167" spans="22:23" x14ac:dyDescent="0.25">
      <c r="V167" s="2" t="s">
        <v>702</v>
      </c>
      <c r="W167" s="2" t="s">
        <v>703</v>
      </c>
    </row>
    <row r="168" spans="22:23" x14ac:dyDescent="0.25">
      <c r="V168" s="2" t="s">
        <v>387</v>
      </c>
      <c r="W168" s="2" t="s">
        <v>388</v>
      </c>
    </row>
    <row r="169" spans="22:23" x14ac:dyDescent="0.25">
      <c r="V169" s="2" t="s">
        <v>389</v>
      </c>
      <c r="W169" s="2" t="s">
        <v>390</v>
      </c>
    </row>
    <row r="170" spans="22:23" x14ac:dyDescent="0.25">
      <c r="V170" s="2" t="s">
        <v>391</v>
      </c>
      <c r="W170" s="2" t="s">
        <v>392</v>
      </c>
    </row>
    <row r="171" spans="22:23" x14ac:dyDescent="0.25">
      <c r="V171" s="2" t="s">
        <v>393</v>
      </c>
      <c r="W171" s="2" t="s">
        <v>394</v>
      </c>
    </row>
    <row r="172" spans="22:23" x14ac:dyDescent="0.25">
      <c r="V172" s="2" t="s">
        <v>395</v>
      </c>
      <c r="W172" s="2" t="s">
        <v>396</v>
      </c>
    </row>
    <row r="173" spans="22:23" x14ac:dyDescent="0.25">
      <c r="V173" s="2" t="s">
        <v>397</v>
      </c>
      <c r="W173" s="2" t="s">
        <v>398</v>
      </c>
    </row>
    <row r="174" spans="22:23" x14ac:dyDescent="0.25">
      <c r="V174" s="2" t="s">
        <v>399</v>
      </c>
      <c r="W174" s="2" t="s">
        <v>400</v>
      </c>
    </row>
    <row r="175" spans="22:23" x14ac:dyDescent="0.25">
      <c r="V175" s="2" t="s">
        <v>401</v>
      </c>
      <c r="W175" s="2" t="s">
        <v>402</v>
      </c>
    </row>
    <row r="176" spans="22:23" x14ac:dyDescent="0.25">
      <c r="V176" s="2" t="s">
        <v>403</v>
      </c>
      <c r="W176" s="2" t="s">
        <v>404</v>
      </c>
    </row>
    <row r="177" spans="22:23" x14ac:dyDescent="0.25">
      <c r="V177" s="2" t="s">
        <v>405</v>
      </c>
      <c r="W177" s="2" t="s">
        <v>406</v>
      </c>
    </row>
    <row r="178" spans="22:23" x14ac:dyDescent="0.25">
      <c r="V178" s="2" t="s">
        <v>407</v>
      </c>
      <c r="W178" s="2" t="s">
        <v>408</v>
      </c>
    </row>
    <row r="179" spans="22:23" x14ac:dyDescent="0.25">
      <c r="V179" s="2" t="s">
        <v>409</v>
      </c>
      <c r="W179" s="2" t="s">
        <v>410</v>
      </c>
    </row>
    <row r="180" spans="22:23" x14ac:dyDescent="0.25">
      <c r="V180" s="2" t="s">
        <v>411</v>
      </c>
      <c r="W180" s="2" t="s">
        <v>412</v>
      </c>
    </row>
    <row r="181" spans="22:23" x14ac:dyDescent="0.25">
      <c r="V181" s="2" t="s">
        <v>413</v>
      </c>
      <c r="W181" s="2" t="s">
        <v>414</v>
      </c>
    </row>
    <row r="182" spans="22:23" x14ac:dyDescent="0.25">
      <c r="V182" s="2" t="s">
        <v>415</v>
      </c>
      <c r="W182" s="2" t="s">
        <v>416</v>
      </c>
    </row>
    <row r="183" spans="22:23" x14ac:dyDescent="0.25">
      <c r="V183" s="2" t="s">
        <v>417</v>
      </c>
      <c r="W183" s="2" t="s">
        <v>418</v>
      </c>
    </row>
    <row r="184" spans="22:23" x14ac:dyDescent="0.25">
      <c r="V184" s="2" t="s">
        <v>419</v>
      </c>
      <c r="W184" s="2" t="s">
        <v>420</v>
      </c>
    </row>
    <row r="185" spans="22:23" x14ac:dyDescent="0.25">
      <c r="V185" s="2" t="s">
        <v>421</v>
      </c>
      <c r="W185" s="2" t="s">
        <v>422</v>
      </c>
    </row>
    <row r="186" spans="22:23" x14ac:dyDescent="0.25">
      <c r="V186" s="2" t="s">
        <v>423</v>
      </c>
      <c r="W186" s="2" t="s">
        <v>424</v>
      </c>
    </row>
    <row r="187" spans="22:23" x14ac:dyDescent="0.25">
      <c r="V187" s="2" t="s">
        <v>425</v>
      </c>
      <c r="W187" s="2" t="s">
        <v>426</v>
      </c>
    </row>
    <row r="188" spans="22:23" x14ac:dyDescent="0.25">
      <c r="V188" s="2" t="s">
        <v>427</v>
      </c>
      <c r="W188" s="2" t="s">
        <v>428</v>
      </c>
    </row>
    <row r="189" spans="22:23" x14ac:dyDescent="0.25">
      <c r="V189" s="2" t="s">
        <v>429</v>
      </c>
      <c r="W189" s="2" t="s">
        <v>430</v>
      </c>
    </row>
    <row r="190" spans="22:23" x14ac:dyDescent="0.25">
      <c r="V190" s="2" t="s">
        <v>431</v>
      </c>
      <c r="W190" s="2" t="s">
        <v>432</v>
      </c>
    </row>
    <row r="191" spans="22:23" x14ac:dyDescent="0.25">
      <c r="V191" s="2" t="s">
        <v>433</v>
      </c>
      <c r="W191" s="2" t="s">
        <v>434</v>
      </c>
    </row>
    <row r="192" spans="22:23" x14ac:dyDescent="0.25">
      <c r="V192" s="2" t="s">
        <v>435</v>
      </c>
      <c r="W192" s="2" t="s">
        <v>436</v>
      </c>
    </row>
    <row r="193" spans="22:23" x14ac:dyDescent="0.25">
      <c r="V193" s="2" t="s">
        <v>437</v>
      </c>
      <c r="W193" s="2" t="s">
        <v>438</v>
      </c>
    </row>
    <row r="194" spans="22:23" x14ac:dyDescent="0.25">
      <c r="V194" s="2" t="s">
        <v>439</v>
      </c>
      <c r="W194" s="2" t="s">
        <v>440</v>
      </c>
    </row>
    <row r="195" spans="22:23" x14ac:dyDescent="0.25">
      <c r="V195" s="2" t="s">
        <v>441</v>
      </c>
      <c r="W195" s="2" t="s">
        <v>442</v>
      </c>
    </row>
    <row r="196" spans="22:23" x14ac:dyDescent="0.25">
      <c r="V196" s="2" t="s">
        <v>443</v>
      </c>
      <c r="W196" s="2" t="s">
        <v>444</v>
      </c>
    </row>
    <row r="197" spans="22:23" x14ac:dyDescent="0.25">
      <c r="V197" s="2" t="s">
        <v>445</v>
      </c>
      <c r="W197" s="2" t="s">
        <v>446</v>
      </c>
    </row>
    <row r="198" spans="22:23" x14ac:dyDescent="0.25">
      <c r="V198" s="2" t="s">
        <v>447</v>
      </c>
      <c r="W198" s="2" t="s">
        <v>448</v>
      </c>
    </row>
    <row r="199" spans="22:23" x14ac:dyDescent="0.25">
      <c r="V199" s="2" t="s">
        <v>449</v>
      </c>
      <c r="W199" s="2" t="s">
        <v>450</v>
      </c>
    </row>
    <row r="200" spans="22:23" x14ac:dyDescent="0.25">
      <c r="V200" s="2" t="s">
        <v>451</v>
      </c>
      <c r="W200" s="2" t="s">
        <v>452</v>
      </c>
    </row>
    <row r="201" spans="22:23" x14ac:dyDescent="0.25">
      <c r="V201" s="2" t="s">
        <v>453</v>
      </c>
      <c r="W201" s="2" t="s">
        <v>454</v>
      </c>
    </row>
    <row r="202" spans="22:23" x14ac:dyDescent="0.25">
      <c r="V202" s="2" t="s">
        <v>455</v>
      </c>
      <c r="W202" s="2" t="s">
        <v>456</v>
      </c>
    </row>
    <row r="203" spans="22:23" x14ac:dyDescent="0.25">
      <c r="V203" s="2" t="s">
        <v>457</v>
      </c>
      <c r="W203" s="2" t="s">
        <v>458</v>
      </c>
    </row>
    <row r="204" spans="22:23" x14ac:dyDescent="0.25">
      <c r="V204" s="2" t="s">
        <v>459</v>
      </c>
      <c r="W204" s="2" t="s">
        <v>460</v>
      </c>
    </row>
    <row r="205" spans="22:23" x14ac:dyDescent="0.25">
      <c r="V205" s="2" t="s">
        <v>461</v>
      </c>
      <c r="W205" s="2" t="s">
        <v>462</v>
      </c>
    </row>
    <row r="206" spans="22:23" x14ac:dyDescent="0.25">
      <c r="V206" s="2" t="s">
        <v>463</v>
      </c>
      <c r="W206" s="2" t="s">
        <v>464</v>
      </c>
    </row>
    <row r="207" spans="22:23" x14ac:dyDescent="0.25">
      <c r="V207" s="2" t="s">
        <v>465</v>
      </c>
      <c r="W207" s="2" t="s">
        <v>466</v>
      </c>
    </row>
    <row r="208" spans="22:23" x14ac:dyDescent="0.25">
      <c r="V208" s="2" t="s">
        <v>467</v>
      </c>
      <c r="W208" s="2" t="s">
        <v>468</v>
      </c>
    </row>
    <row r="209" spans="22:23" x14ac:dyDescent="0.25">
      <c r="V209" s="2" t="s">
        <v>469</v>
      </c>
      <c r="W209" s="2" t="s">
        <v>470</v>
      </c>
    </row>
    <row r="210" spans="22:23" x14ac:dyDescent="0.25">
      <c r="V210" s="2" t="s">
        <v>471</v>
      </c>
      <c r="W210" s="2" t="s">
        <v>472</v>
      </c>
    </row>
    <row r="211" spans="22:23" x14ac:dyDescent="0.25">
      <c r="V211" s="2" t="s">
        <v>473</v>
      </c>
      <c r="W211" s="2" t="s">
        <v>474</v>
      </c>
    </row>
    <row r="212" spans="22:23" x14ac:dyDescent="0.25">
      <c r="V212" s="2" t="s">
        <v>475</v>
      </c>
      <c r="W212" s="2" t="s">
        <v>476</v>
      </c>
    </row>
    <row r="213" spans="22:23" x14ac:dyDescent="0.25">
      <c r="V213" s="2" t="s">
        <v>477</v>
      </c>
      <c r="W213" s="2" t="s">
        <v>478</v>
      </c>
    </row>
    <row r="214" spans="22:23" x14ac:dyDescent="0.25">
      <c r="V214" s="2" t="s">
        <v>479</v>
      </c>
      <c r="W214" s="2" t="s">
        <v>480</v>
      </c>
    </row>
    <row r="215" spans="22:23" x14ac:dyDescent="0.25">
      <c r="V215" s="2" t="s">
        <v>481</v>
      </c>
      <c r="W215" s="2" t="s">
        <v>482</v>
      </c>
    </row>
    <row r="216" spans="22:23" x14ac:dyDescent="0.25">
      <c r="V216" s="2" t="s">
        <v>483</v>
      </c>
      <c r="W216" s="2" t="s">
        <v>484</v>
      </c>
    </row>
    <row r="217" spans="22:23" x14ac:dyDescent="0.25">
      <c r="V217" s="2" t="s">
        <v>485</v>
      </c>
      <c r="W217" s="2" t="s">
        <v>486</v>
      </c>
    </row>
    <row r="218" spans="22:23" x14ac:dyDescent="0.25">
      <c r="V218" s="2" t="s">
        <v>487</v>
      </c>
      <c r="W218" s="2" t="s">
        <v>488</v>
      </c>
    </row>
    <row r="219" spans="22:23" x14ac:dyDescent="0.25">
      <c r="V219" s="2" t="s">
        <v>489</v>
      </c>
      <c r="W219" s="2" t="s">
        <v>490</v>
      </c>
    </row>
    <row r="220" spans="22:23" x14ac:dyDescent="0.25">
      <c r="V220" s="2" t="s">
        <v>491</v>
      </c>
      <c r="W220" s="2" t="s">
        <v>492</v>
      </c>
    </row>
    <row r="221" spans="22:23" x14ac:dyDescent="0.25">
      <c r="V221" s="2" t="s">
        <v>493</v>
      </c>
      <c r="W221" s="2" t="s">
        <v>494</v>
      </c>
    </row>
    <row r="222" spans="22:23" x14ac:dyDescent="0.25">
      <c r="V222" s="2" t="s">
        <v>495</v>
      </c>
      <c r="W222" s="2" t="s">
        <v>496</v>
      </c>
    </row>
    <row r="223" spans="22:23" x14ac:dyDescent="0.25">
      <c r="V223" s="2" t="s">
        <v>497</v>
      </c>
      <c r="W223" s="2" t="s">
        <v>498</v>
      </c>
    </row>
    <row r="224" spans="22:23" x14ac:dyDescent="0.25">
      <c r="V224" s="2" t="s">
        <v>499</v>
      </c>
      <c r="W224" s="2" t="s">
        <v>500</v>
      </c>
    </row>
    <row r="225" spans="22:23" x14ac:dyDescent="0.25">
      <c r="V225" s="2" t="s">
        <v>501</v>
      </c>
      <c r="W225" s="2" t="s">
        <v>502</v>
      </c>
    </row>
    <row r="226" spans="22:23" x14ac:dyDescent="0.25">
      <c r="V226" s="2" t="s">
        <v>503</v>
      </c>
      <c r="W226" s="2" t="s">
        <v>504</v>
      </c>
    </row>
    <row r="227" spans="22:23" x14ac:dyDescent="0.25">
      <c r="V227" s="2" t="s">
        <v>505</v>
      </c>
      <c r="W227" s="2" t="s">
        <v>506</v>
      </c>
    </row>
    <row r="228" spans="22:23" x14ac:dyDescent="0.25">
      <c r="V228" s="2" t="s">
        <v>507</v>
      </c>
      <c r="W228" s="2" t="s">
        <v>508</v>
      </c>
    </row>
    <row r="229" spans="22:23" x14ac:dyDescent="0.25">
      <c r="V229" s="2" t="s">
        <v>509</v>
      </c>
      <c r="W229" s="2" t="s">
        <v>510</v>
      </c>
    </row>
    <row r="230" spans="22:23" x14ac:dyDescent="0.25">
      <c r="V230" s="2" t="s">
        <v>511</v>
      </c>
      <c r="W230" s="2" t="s">
        <v>512</v>
      </c>
    </row>
    <row r="231" spans="22:23" x14ac:dyDescent="0.25">
      <c r="V231" s="2" t="s">
        <v>513</v>
      </c>
      <c r="W231" s="2" t="s">
        <v>514</v>
      </c>
    </row>
    <row r="232" spans="22:23" x14ac:dyDescent="0.25">
      <c r="V232" s="2" t="s">
        <v>515</v>
      </c>
      <c r="W232" s="2" t="s">
        <v>516</v>
      </c>
    </row>
    <row r="233" spans="22:23" x14ac:dyDescent="0.25">
      <c r="V233" s="2" t="s">
        <v>517</v>
      </c>
      <c r="W233" s="2" t="s">
        <v>518</v>
      </c>
    </row>
    <row r="234" spans="22:23" x14ac:dyDescent="0.25">
      <c r="V234" s="2" t="s">
        <v>519</v>
      </c>
      <c r="W234" s="2" t="s">
        <v>520</v>
      </c>
    </row>
    <row r="235" spans="22:23" x14ac:dyDescent="0.25">
      <c r="V235" s="2" t="s">
        <v>521</v>
      </c>
      <c r="W235" s="2" t="s">
        <v>522</v>
      </c>
    </row>
    <row r="236" spans="22:23" x14ac:dyDescent="0.25">
      <c r="V236" s="2" t="s">
        <v>523</v>
      </c>
      <c r="W236" s="2" t="s">
        <v>524</v>
      </c>
    </row>
    <row r="237" spans="22:23" x14ac:dyDescent="0.25">
      <c r="V237" s="2" t="s">
        <v>525</v>
      </c>
      <c r="W237" s="2" t="s">
        <v>526</v>
      </c>
    </row>
    <row r="238" spans="22:23" x14ac:dyDescent="0.25">
      <c r="V238" s="2" t="s">
        <v>527</v>
      </c>
      <c r="W238" s="2" t="s">
        <v>528</v>
      </c>
    </row>
    <row r="239" spans="22:23" x14ac:dyDescent="0.25">
      <c r="V239" s="2" t="s">
        <v>529</v>
      </c>
      <c r="W239" s="2" t="s">
        <v>530</v>
      </c>
    </row>
    <row r="240" spans="22:23" x14ac:dyDescent="0.25">
      <c r="V240" s="2" t="s">
        <v>531</v>
      </c>
      <c r="W240" s="2" t="s">
        <v>532</v>
      </c>
    </row>
    <row r="241" spans="22:23" x14ac:dyDescent="0.25">
      <c r="V241" s="2" t="s">
        <v>533</v>
      </c>
      <c r="W241" s="2" t="s">
        <v>534</v>
      </c>
    </row>
    <row r="242" spans="22:23" x14ac:dyDescent="0.25">
      <c r="V242" s="2" t="s">
        <v>535</v>
      </c>
      <c r="W242" s="2" t="s">
        <v>536</v>
      </c>
    </row>
    <row r="243" spans="22:23" x14ac:dyDescent="0.25">
      <c r="V243" s="2" t="s">
        <v>537</v>
      </c>
      <c r="W243" s="2" t="s">
        <v>538</v>
      </c>
    </row>
    <row r="244" spans="22:23" x14ac:dyDescent="0.25">
      <c r="V244" s="2" t="s">
        <v>539</v>
      </c>
      <c r="W244" s="2" t="s">
        <v>540</v>
      </c>
    </row>
    <row r="245" spans="22:23" x14ac:dyDescent="0.25">
      <c r="V245" s="2" t="s">
        <v>541</v>
      </c>
      <c r="W245" s="2" t="s">
        <v>542</v>
      </c>
    </row>
    <row r="246" spans="22:23" x14ac:dyDescent="0.25">
      <c r="V246" s="2" t="s">
        <v>543</v>
      </c>
      <c r="W246" s="2" t="s">
        <v>544</v>
      </c>
    </row>
    <row r="247" spans="22:23" x14ac:dyDescent="0.25">
      <c r="V247" s="2" t="s">
        <v>545</v>
      </c>
      <c r="W247" s="2" t="s">
        <v>546</v>
      </c>
    </row>
    <row r="248" spans="22:23" x14ac:dyDescent="0.25">
      <c r="V248" s="2" t="s">
        <v>547</v>
      </c>
      <c r="W248" s="2" t="s">
        <v>548</v>
      </c>
    </row>
    <row r="249" spans="22:23" x14ac:dyDescent="0.25">
      <c r="V249" s="2" t="s">
        <v>549</v>
      </c>
      <c r="W249" s="2" t="s">
        <v>550</v>
      </c>
    </row>
    <row r="250" spans="22:23" x14ac:dyDescent="0.25">
      <c r="V250" s="2" t="s">
        <v>551</v>
      </c>
      <c r="W250" s="2" t="s">
        <v>552</v>
      </c>
    </row>
    <row r="251" spans="22:23" x14ac:dyDescent="0.25">
      <c r="V251" s="2" t="s">
        <v>553</v>
      </c>
      <c r="W251" s="2" t="s">
        <v>554</v>
      </c>
    </row>
    <row r="252" spans="22:23" x14ac:dyDescent="0.25">
      <c r="V252" s="2" t="s">
        <v>555</v>
      </c>
      <c r="W252" s="2" t="s">
        <v>556</v>
      </c>
    </row>
    <row r="253" spans="22:23" x14ac:dyDescent="0.25">
      <c r="V253" s="2" t="s">
        <v>557</v>
      </c>
      <c r="W253" s="2" t="s">
        <v>558</v>
      </c>
    </row>
    <row r="254" spans="22:23" x14ac:dyDescent="0.25">
      <c r="V254" s="2" t="s">
        <v>559</v>
      </c>
      <c r="W254" s="2" t="s">
        <v>560</v>
      </c>
    </row>
    <row r="255" spans="22:23" x14ac:dyDescent="0.25">
      <c r="V255" s="2" t="s">
        <v>561</v>
      </c>
      <c r="W255" s="2" t="s">
        <v>562</v>
      </c>
    </row>
    <row r="256" spans="22:23" x14ac:dyDescent="0.25">
      <c r="V256" s="2" t="s">
        <v>563</v>
      </c>
      <c r="W256" s="2" t="s">
        <v>564</v>
      </c>
    </row>
    <row r="257" spans="22:23" x14ac:dyDescent="0.25">
      <c r="V257" s="2" t="s">
        <v>565</v>
      </c>
      <c r="W257" s="2" t="s">
        <v>566</v>
      </c>
    </row>
    <row r="258" spans="22:23" x14ac:dyDescent="0.25">
      <c r="V258" s="2" t="s">
        <v>567</v>
      </c>
      <c r="W258" s="2" t="s">
        <v>568</v>
      </c>
    </row>
    <row r="259" spans="22:23" x14ac:dyDescent="0.25">
      <c r="V259" s="2" t="s">
        <v>569</v>
      </c>
      <c r="W259" s="2" t="s">
        <v>570</v>
      </c>
    </row>
    <row r="260" spans="22:23" x14ac:dyDescent="0.25">
      <c r="V260" s="2" t="s">
        <v>571</v>
      </c>
      <c r="W260" s="2" t="s">
        <v>572</v>
      </c>
    </row>
    <row r="261" spans="22:23" x14ac:dyDescent="0.25">
      <c r="V261" s="2" t="s">
        <v>573</v>
      </c>
      <c r="W261" s="2" t="s">
        <v>574</v>
      </c>
    </row>
    <row r="262" spans="22:23" x14ac:dyDescent="0.25">
      <c r="V262" s="2" t="s">
        <v>575</v>
      </c>
      <c r="W262" s="2" t="s">
        <v>576</v>
      </c>
    </row>
    <row r="263" spans="22:23" x14ac:dyDescent="0.25">
      <c r="V263" s="2" t="s">
        <v>577</v>
      </c>
      <c r="W263" s="2" t="s">
        <v>578</v>
      </c>
    </row>
    <row r="264" spans="22:23" x14ac:dyDescent="0.25">
      <c r="V264" s="2" t="s">
        <v>579</v>
      </c>
      <c r="W264" s="2" t="s">
        <v>580</v>
      </c>
    </row>
    <row r="265" spans="22:23" x14ac:dyDescent="0.25">
      <c r="V265" s="2" t="s">
        <v>581</v>
      </c>
      <c r="W265" s="2" t="s">
        <v>582</v>
      </c>
    </row>
    <row r="266" spans="22:23" x14ac:dyDescent="0.25">
      <c r="V266" s="2" t="s">
        <v>583</v>
      </c>
      <c r="W266" s="2" t="s">
        <v>584</v>
      </c>
    </row>
    <row r="267" spans="22:23" x14ac:dyDescent="0.25">
      <c r="V267" s="2" t="s">
        <v>585</v>
      </c>
      <c r="W267" s="2" t="s">
        <v>586</v>
      </c>
    </row>
    <row r="268" spans="22:23" x14ac:dyDescent="0.25">
      <c r="V268" s="2" t="s">
        <v>587</v>
      </c>
      <c r="W268" s="2" t="s">
        <v>588</v>
      </c>
    </row>
    <row r="269" spans="22:23" x14ac:dyDescent="0.25">
      <c r="V269" s="2" t="s">
        <v>589</v>
      </c>
      <c r="W269" s="2" t="s">
        <v>590</v>
      </c>
    </row>
    <row r="270" spans="22:23" x14ac:dyDescent="0.25">
      <c r="V270" s="2" t="s">
        <v>591</v>
      </c>
      <c r="W270" s="2" t="s">
        <v>592</v>
      </c>
    </row>
    <row r="271" spans="22:23" x14ac:dyDescent="0.25">
      <c r="V271" s="2" t="s">
        <v>593</v>
      </c>
      <c r="W271" s="2" t="s">
        <v>594</v>
      </c>
    </row>
    <row r="272" spans="22:23" x14ac:dyDescent="0.25">
      <c r="V272" s="2" t="s">
        <v>595</v>
      </c>
      <c r="W272" s="2" t="s">
        <v>596</v>
      </c>
    </row>
    <row r="273" spans="22:23" x14ac:dyDescent="0.25">
      <c r="V273" s="2" t="s">
        <v>597</v>
      </c>
      <c r="W273" s="2" t="s">
        <v>598</v>
      </c>
    </row>
    <row r="274" spans="22:23" x14ac:dyDescent="0.25">
      <c r="V274" s="2" t="s">
        <v>599</v>
      </c>
      <c r="W274" s="2" t="s">
        <v>600</v>
      </c>
    </row>
    <row r="275" spans="22:23" x14ac:dyDescent="0.25">
      <c r="V275" s="2" t="s">
        <v>601</v>
      </c>
      <c r="W275" s="2" t="s">
        <v>602</v>
      </c>
    </row>
    <row r="276" spans="22:23" x14ac:dyDescent="0.25">
      <c r="V276" s="2" t="s">
        <v>603</v>
      </c>
      <c r="W276" s="2" t="s">
        <v>604</v>
      </c>
    </row>
    <row r="277" spans="22:23" x14ac:dyDescent="0.25">
      <c r="V277" s="2" t="s">
        <v>605</v>
      </c>
      <c r="W277" s="2" t="s">
        <v>606</v>
      </c>
    </row>
    <row r="278" spans="22:23" x14ac:dyDescent="0.25">
      <c r="V278" s="4" t="s">
        <v>711</v>
      </c>
      <c r="W278" s="2" t="s">
        <v>269</v>
      </c>
    </row>
    <row r="279" spans="22:23" x14ac:dyDescent="0.25">
      <c r="V279" s="2" t="s">
        <v>607</v>
      </c>
      <c r="W279" s="2" t="s">
        <v>608</v>
      </c>
    </row>
    <row r="280" spans="22:23" x14ac:dyDescent="0.25">
      <c r="V280" s="2" t="s">
        <v>609</v>
      </c>
      <c r="W280" s="2" t="s">
        <v>610</v>
      </c>
    </row>
    <row r="281" spans="22:23" x14ac:dyDescent="0.25">
      <c r="V281" s="2" t="s">
        <v>611</v>
      </c>
      <c r="W281" s="2" t="s">
        <v>612</v>
      </c>
    </row>
    <row r="282" spans="22:23" x14ac:dyDescent="0.25">
      <c r="V282" s="2" t="s">
        <v>613</v>
      </c>
      <c r="W282" s="2" t="s">
        <v>614</v>
      </c>
    </row>
    <row r="283" spans="22:23" x14ac:dyDescent="0.25">
      <c r="V283" s="2" t="s">
        <v>615</v>
      </c>
      <c r="W283" s="2" t="s">
        <v>616</v>
      </c>
    </row>
    <row r="284" spans="22:23" x14ac:dyDescent="0.25">
      <c r="V284" s="2" t="s">
        <v>617</v>
      </c>
      <c r="W284" s="2" t="s">
        <v>618</v>
      </c>
    </row>
    <row r="285" spans="22:23" x14ac:dyDescent="0.25">
      <c r="V285" s="2" t="s">
        <v>619</v>
      </c>
      <c r="W285" s="2" t="s">
        <v>620</v>
      </c>
    </row>
    <row r="286" spans="22:23" x14ac:dyDescent="0.25">
      <c r="V286" s="2" t="s">
        <v>621</v>
      </c>
      <c r="W286" s="2" t="s">
        <v>622</v>
      </c>
    </row>
    <row r="287" spans="22:23" x14ac:dyDescent="0.25">
      <c r="V287" s="2" t="s">
        <v>623</v>
      </c>
      <c r="W287" s="2" t="s">
        <v>624</v>
      </c>
    </row>
    <row r="288" spans="22:23" x14ac:dyDescent="0.25">
      <c r="V288" s="2" t="s">
        <v>625</v>
      </c>
      <c r="W288" s="2" t="s">
        <v>626</v>
      </c>
    </row>
    <row r="289" spans="22:23" x14ac:dyDescent="0.25">
      <c r="V289" s="2" t="s">
        <v>627</v>
      </c>
      <c r="W289" s="2" t="s">
        <v>628</v>
      </c>
    </row>
    <row r="290" spans="22:23" x14ac:dyDescent="0.25">
      <c r="V290" s="2" t="s">
        <v>629</v>
      </c>
      <c r="W290" s="2" t="s">
        <v>630</v>
      </c>
    </row>
    <row r="291" spans="22:23" x14ac:dyDescent="0.25">
      <c r="V291" s="2" t="s">
        <v>631</v>
      </c>
      <c r="W291" s="2" t="s">
        <v>632</v>
      </c>
    </row>
    <row r="292" spans="22:23" x14ac:dyDescent="0.25">
      <c r="V292" s="2" t="s">
        <v>633</v>
      </c>
      <c r="W292" s="2" t="s">
        <v>634</v>
      </c>
    </row>
    <row r="293" spans="22:23" x14ac:dyDescent="0.25">
      <c r="V293" s="2" t="s">
        <v>635</v>
      </c>
      <c r="W293" s="2" t="s">
        <v>636</v>
      </c>
    </row>
    <row r="294" spans="22:23" x14ac:dyDescent="0.25">
      <c r="V294" s="2" t="s">
        <v>637</v>
      </c>
      <c r="W294" s="2" t="s">
        <v>638</v>
      </c>
    </row>
    <row r="295" spans="22:23" x14ac:dyDescent="0.25">
      <c r="V295" s="2" t="s">
        <v>639</v>
      </c>
      <c r="W295" s="2" t="s">
        <v>640</v>
      </c>
    </row>
    <row r="296" spans="22:23" x14ac:dyDescent="0.25">
      <c r="V296" s="2" t="s">
        <v>641</v>
      </c>
      <c r="W296" s="2" t="s">
        <v>642</v>
      </c>
    </row>
    <row r="297" spans="22:23" x14ac:dyDescent="0.25">
      <c r="V297" s="2" t="s">
        <v>643</v>
      </c>
      <c r="W297" s="2" t="s">
        <v>644</v>
      </c>
    </row>
    <row r="298" spans="22:23" x14ac:dyDescent="0.25">
      <c r="V298" s="2" t="s">
        <v>645</v>
      </c>
      <c r="W298" s="2" t="s">
        <v>646</v>
      </c>
    </row>
    <row r="299" spans="22:23" x14ac:dyDescent="0.25">
      <c r="V299" s="2" t="s">
        <v>647</v>
      </c>
      <c r="W299" s="2" t="s">
        <v>648</v>
      </c>
    </row>
    <row r="300" spans="22:23" x14ac:dyDescent="0.25">
      <c r="V300" s="2" t="s">
        <v>649</v>
      </c>
      <c r="W300" s="2" t="s">
        <v>650</v>
      </c>
    </row>
    <row r="301" spans="22:23" x14ac:dyDescent="0.25">
      <c r="V301" s="2" t="s">
        <v>651</v>
      </c>
      <c r="W301" s="2" t="s">
        <v>652</v>
      </c>
    </row>
    <row r="302" spans="22:23" x14ac:dyDescent="0.25">
      <c r="V302" s="2" t="s">
        <v>653</v>
      </c>
      <c r="W302" s="2" t="s">
        <v>654</v>
      </c>
    </row>
    <row r="303" spans="22:23" x14ac:dyDescent="0.25">
      <c r="V303" s="2" t="s">
        <v>655</v>
      </c>
      <c r="W303" s="2" t="s">
        <v>656</v>
      </c>
    </row>
    <row r="304" spans="22:23" x14ac:dyDescent="0.25">
      <c r="V304" s="2" t="s">
        <v>657</v>
      </c>
      <c r="W304" s="2" t="s">
        <v>658</v>
      </c>
    </row>
    <row r="305" spans="22:23" x14ac:dyDescent="0.25">
      <c r="V305" s="2" t="s">
        <v>659</v>
      </c>
      <c r="W305" s="2" t="s">
        <v>660</v>
      </c>
    </row>
    <row r="306" spans="22:23" x14ac:dyDescent="0.25">
      <c r="V306" s="2" t="s">
        <v>661</v>
      </c>
      <c r="W306" s="2" t="s">
        <v>662</v>
      </c>
    </row>
    <row r="307" spans="22:23" x14ac:dyDescent="0.25">
      <c r="V307" s="2" t="s">
        <v>663</v>
      </c>
      <c r="W307" s="2" t="s">
        <v>664</v>
      </c>
    </row>
    <row r="308" spans="22:23" x14ac:dyDescent="0.25">
      <c r="V308" s="2" t="s">
        <v>665</v>
      </c>
      <c r="W308" s="2" t="s">
        <v>666</v>
      </c>
    </row>
    <row r="309" spans="22:23" x14ac:dyDescent="0.25">
      <c r="V309" s="2" t="s">
        <v>667</v>
      </c>
      <c r="W309" s="2" t="s">
        <v>668</v>
      </c>
    </row>
    <row r="310" spans="22:23" x14ac:dyDescent="0.25">
      <c r="V310" s="2" t="s">
        <v>669</v>
      </c>
      <c r="W310" s="2" t="s">
        <v>670</v>
      </c>
    </row>
    <row r="311" spans="22:23" x14ac:dyDescent="0.25">
      <c r="V311" s="2" t="s">
        <v>671</v>
      </c>
      <c r="W311" s="2" t="s">
        <v>672</v>
      </c>
    </row>
    <row r="312" spans="22:23" x14ac:dyDescent="0.25">
      <c r="V312" s="2" t="s">
        <v>673</v>
      </c>
      <c r="W312" s="2" t="s">
        <v>674</v>
      </c>
    </row>
    <row r="313" spans="22:23" x14ac:dyDescent="0.25">
      <c r="V313" s="2" t="s">
        <v>675</v>
      </c>
      <c r="W313" s="2" t="s">
        <v>676</v>
      </c>
    </row>
    <row r="314" spans="22:23" x14ac:dyDescent="0.25">
      <c r="V314" s="2" t="s">
        <v>677</v>
      </c>
      <c r="W314" s="2" t="s">
        <v>678</v>
      </c>
    </row>
    <row r="315" spans="22:23" x14ac:dyDescent="0.25">
      <c r="V315" s="2" t="s">
        <v>679</v>
      </c>
      <c r="W315" s="2" t="s">
        <v>680</v>
      </c>
    </row>
    <row r="316" spans="22:23" x14ac:dyDescent="0.25">
      <c r="V316" s="2" t="s">
        <v>681</v>
      </c>
      <c r="W316" s="2" t="s">
        <v>682</v>
      </c>
    </row>
    <row r="317" spans="22:23" x14ac:dyDescent="0.25">
      <c r="V317" s="2" t="s">
        <v>683</v>
      </c>
      <c r="W317" s="2" t="s">
        <v>684</v>
      </c>
    </row>
    <row r="318" spans="22:23" x14ac:dyDescent="0.25">
      <c r="V318" s="2" t="s">
        <v>685</v>
      </c>
      <c r="W318" s="2" t="s">
        <v>686</v>
      </c>
    </row>
    <row r="319" spans="22:23" x14ac:dyDescent="0.25">
      <c r="V319" s="2" t="s">
        <v>687</v>
      </c>
      <c r="W319" s="2" t="s">
        <v>688</v>
      </c>
    </row>
    <row r="320" spans="22:23" x14ac:dyDescent="0.25">
      <c r="V320" s="2" t="s">
        <v>689</v>
      </c>
      <c r="W320" s="2" t="s">
        <v>690</v>
      </c>
    </row>
    <row r="321" spans="22:23" x14ac:dyDescent="0.25">
      <c r="V321" s="4" t="s">
        <v>696</v>
      </c>
      <c r="W321" s="2" t="s">
        <v>712</v>
      </c>
    </row>
    <row r="322" spans="22:23" x14ac:dyDescent="0.25">
      <c r="V322" s="4" t="s">
        <v>697</v>
      </c>
      <c r="W322" s="2" t="s">
        <v>713</v>
      </c>
    </row>
    <row r="323" spans="22:23" x14ac:dyDescent="0.25">
      <c r="V323" s="4" t="s">
        <v>701</v>
      </c>
      <c r="W323" s="2" t="s">
        <v>714</v>
      </c>
    </row>
    <row r="324" spans="22:23" x14ac:dyDescent="0.25">
      <c r="V324" s="2"/>
      <c r="W324" s="2"/>
    </row>
    <row r="325" spans="22:23" x14ac:dyDescent="0.25">
      <c r="V325" s="2"/>
      <c r="W325" s="2"/>
    </row>
    <row r="326" spans="22:23" x14ac:dyDescent="0.25">
      <c r="V326" s="2"/>
      <c r="W326" s="2"/>
    </row>
    <row r="327" spans="22:23" x14ac:dyDescent="0.25">
      <c r="V327" s="2"/>
      <c r="W327" s="2"/>
    </row>
    <row r="328" spans="22:23" x14ac:dyDescent="0.25">
      <c r="V328" s="2"/>
      <c r="W328" s="2"/>
    </row>
    <row r="329" spans="22:23" x14ac:dyDescent="0.25">
      <c r="V329" s="2"/>
      <c r="W329" s="2"/>
    </row>
    <row r="330" spans="22:23" x14ac:dyDescent="0.25">
      <c r="V330" s="2"/>
      <c r="W330" s="2"/>
    </row>
    <row r="331" spans="22:23" x14ac:dyDescent="0.25">
      <c r="V331" s="2"/>
      <c r="W331" s="2"/>
    </row>
    <row r="332" spans="22:23" x14ac:dyDescent="0.25">
      <c r="V332" s="2"/>
      <c r="W332" s="2"/>
    </row>
    <row r="333" spans="22:23" x14ac:dyDescent="0.25">
      <c r="V333" s="2"/>
      <c r="W333" s="2"/>
    </row>
    <row r="334" spans="22:23" x14ac:dyDescent="0.25">
      <c r="V334" s="2"/>
      <c r="W334" s="2"/>
    </row>
    <row r="335" spans="22:23" x14ac:dyDescent="0.25">
      <c r="V335" s="2"/>
      <c r="W335" s="2"/>
    </row>
    <row r="336" spans="22:23" x14ac:dyDescent="0.25">
      <c r="V336" s="2"/>
      <c r="W336" s="2"/>
    </row>
    <row r="337" spans="22:23" x14ac:dyDescent="0.25">
      <c r="V337" s="2"/>
      <c r="W337" s="2"/>
    </row>
    <row r="338" spans="22:23" x14ac:dyDescent="0.25">
      <c r="V338" s="2"/>
      <c r="W338" s="2"/>
    </row>
    <row r="339" spans="22:23" x14ac:dyDescent="0.25">
      <c r="V339" s="2"/>
      <c r="W339" s="2"/>
    </row>
    <row r="340" spans="22:23" x14ac:dyDescent="0.25">
      <c r="V340" s="2"/>
      <c r="W340" s="2"/>
    </row>
    <row r="341" spans="22:23" x14ac:dyDescent="0.25">
      <c r="V341" s="2"/>
      <c r="W341" s="2"/>
    </row>
    <row r="342" spans="22:23" x14ac:dyDescent="0.25">
      <c r="V342" s="2"/>
      <c r="W342" s="2"/>
    </row>
    <row r="343" spans="22:23" x14ac:dyDescent="0.25">
      <c r="V343" s="2"/>
      <c r="W343" s="2"/>
    </row>
    <row r="344" spans="22:23" x14ac:dyDescent="0.25">
      <c r="V344" s="2"/>
      <c r="W344" s="2"/>
    </row>
    <row r="345" spans="22:23" x14ac:dyDescent="0.25">
      <c r="V345" s="2"/>
      <c r="W345" s="2"/>
    </row>
    <row r="346" spans="22:23" x14ac:dyDescent="0.25">
      <c r="V346" s="2"/>
      <c r="W346" s="2"/>
    </row>
    <row r="347" spans="22:23" x14ac:dyDescent="0.25">
      <c r="V347" s="2"/>
      <c r="W347" s="2"/>
    </row>
    <row r="348" spans="22:23" x14ac:dyDescent="0.25">
      <c r="V348" s="2"/>
      <c r="W348" s="2"/>
    </row>
    <row r="349" spans="22:23" x14ac:dyDescent="0.25">
      <c r="V349" s="2"/>
      <c r="W349" s="2"/>
    </row>
    <row r="350" spans="22:23" x14ac:dyDescent="0.25">
      <c r="V350" s="2"/>
      <c r="W350" s="2"/>
    </row>
    <row r="351" spans="22:23" x14ac:dyDescent="0.25">
      <c r="V351" s="2"/>
      <c r="W351" s="2"/>
    </row>
    <row r="352" spans="22:23" x14ac:dyDescent="0.25">
      <c r="V352" s="2"/>
      <c r="W352" s="2"/>
    </row>
    <row r="353" spans="22:23" x14ac:dyDescent="0.25">
      <c r="V353" s="2"/>
      <c r="W353" s="2"/>
    </row>
    <row r="354" spans="22:23" x14ac:dyDescent="0.25">
      <c r="V354" s="2"/>
      <c r="W354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EstadoCambiosPatrimonioNeto</vt:lpstr>
      <vt:lpstr>Data</vt:lpstr>
      <vt:lpstr>EstadoCambiosPatrimonioNeto!Área_de_impresión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Steven</dc:creator>
  <cp:lastModifiedBy>Gerardo Cordero Arguedas</cp:lastModifiedBy>
  <cp:lastPrinted>2023-07-18T18:01:18Z</cp:lastPrinted>
  <dcterms:created xsi:type="dcterms:W3CDTF">2015-08-12T14:32:22Z</dcterms:created>
  <dcterms:modified xsi:type="dcterms:W3CDTF">2023-07-18T18:01:49Z</dcterms:modified>
</cp:coreProperties>
</file>