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IV TRIMESTRE\ESTADOS FINANCIEROS\ESTADOS\"/>
    </mc:Choice>
  </mc:AlternateContent>
  <bookViews>
    <workbookView showHorizontalScroll="0" showVerticalScroll="0" showSheetTabs="0" xWindow="0" yWindow="0" windowWidth="28800" windowHeight="10230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44" i="1" l="1"/>
  <c r="D44" i="1"/>
  <c r="E40" i="1"/>
  <c r="E48" i="1" s="1"/>
  <c r="D40" i="1"/>
  <c r="E31" i="1"/>
  <c r="D31" i="1"/>
  <c r="E25" i="1"/>
  <c r="E37" i="1" s="1"/>
  <c r="D25" i="1"/>
  <c r="E16" i="1"/>
  <c r="D16" i="1"/>
  <c r="E7" i="1"/>
  <c r="E22" i="1" s="1"/>
  <c r="D7" i="1"/>
  <c r="D48" i="1" l="1"/>
  <c r="D37" i="1"/>
  <c r="D22" i="1"/>
  <c r="E50" i="1"/>
  <c r="E54" i="1" s="1"/>
  <c r="B3" i="5"/>
  <c r="D50" i="1" l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3" i="1" l="1"/>
  <c r="AA2" i="1"/>
  <c r="AB2" i="1" s="1"/>
  <c r="AD2" i="1" l="1"/>
  <c r="AC2" i="1"/>
  <c r="V1" i="5" l="1"/>
  <c r="A1" i="1" l="1"/>
</calcChain>
</file>

<file path=xl/sharedStrings.xml><?xml version="1.0" encoding="utf-8"?>
<sst xmlns="http://schemas.openxmlformats.org/spreadsheetml/2006/main" count="856" uniqueCount="795">
  <si>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</si>
  <si>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</si>
  <si>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</si>
  <si>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</si>
  <si>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</si>
  <si>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</si>
  <si>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</si>
  <si>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</si>
  <si>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</si>
  <si>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</si>
  <si>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</si>
  <si>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</si>
  <si>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</si>
  <si>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</si>
  <si>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</si>
  <si>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</si>
  <si>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</si>
  <si>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</si>
  <si>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</si>
  <si>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</si>
  <si>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</si>
  <si>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</si>
  <si>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</si>
  <si>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</si>
  <si>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</si>
  <si>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</si>
  <si>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</si>
  <si>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</si>
  <si>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</si>
  <si>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</si>
  <si>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</si>
  <si>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</si>
  <si>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</si>
  <si>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</si>
  <si>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</si>
  <si>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</si>
  <si>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</si>
  <si>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</si>
  <si>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</si>
  <si>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</si>
  <si>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</si>
  <si>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</si>
  <si>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</si>
  <si>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</si>
  <si>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</si>
  <si>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</si>
  <si>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</si>
  <si>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</si>
  <si>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</si>
  <si>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</si>
  <si>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</si>
  <si>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</si>
  <si>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</si>
  <si>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</si>
  <si>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</si>
  <si>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</si>
  <si>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</si>
  <si>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</si>
  <si>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</si>
  <si>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</si>
  <si>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</si>
  <si>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</si>
  <si>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</si>
  <si>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</si>
  <si>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</si>
  <si>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</si>
  <si>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</si>
  <si>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</si>
  <si>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</si>
  <si>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</si>
  <si>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</si>
  <si>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</si>
  <si>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</si>
  <si>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</si>
  <si>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</si>
  <si>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</si>
  <si>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</si>
  <si>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</si>
  <si>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</si>
  <si>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</si>
  <si>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</si>
  <si>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</si>
  <si>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</si>
  <si>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</si>
  <si>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</si>
  <si>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</si>
  <si>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</si>
  <si>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</si>
  <si>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</si>
  <si>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</si>
  <si>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</si>
  <si>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</si>
  <si>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</si>
  <si>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</si>
  <si>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</si>
  <si>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</si>
  <si>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</si>
  <si>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</si>
  <si>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</si>
  <si>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</si>
  <si>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</si>
  <si>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</si>
  <si>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</si>
  <si>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</si>
  <si>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</si>
  <si>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</si>
  <si>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</si>
  <si>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</si>
  <si>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</si>
  <si>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</si>
  <si>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</si>
  <si>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</si>
  <si>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</si>
  <si>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</si>
  <si>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</si>
  <si>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</si>
  <si>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</si>
  <si>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</si>
  <si>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</si>
  <si>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</si>
  <si>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</si>
  <si>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</si>
  <si>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</si>
  <si>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</si>
  <si>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</si>
  <si>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</si>
  <si>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</si>
  <si>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</si>
  <si>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</si>
  <si>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</si>
  <si>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</si>
  <si>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</si>
  <si>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</si>
  <si>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</si>
  <si>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</si>
  <si>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</si>
  <si>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</si>
  <si>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</si>
  <si>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</si>
  <si>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</si>
  <si>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</si>
  <si>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</si>
  <si>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</si>
  <si>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</si>
  <si>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</si>
  <si>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</si>
  <si>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</si>
  <si>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</si>
  <si>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</si>
  <si>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</si>
  <si>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</si>
  <si>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</si>
  <si>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</si>
  <si>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</si>
  <si>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</si>
  <si>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</si>
  <si>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</si>
  <si>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</si>
  <si>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</si>
  <si>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</si>
  <si>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</si>
  <si>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</si>
  <si>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</si>
  <si>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</si>
  <si>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</si>
  <si>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</si>
  <si>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</si>
  <si>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</si>
  <si>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</si>
  <si>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</si>
  <si>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</si>
  <si>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</si>
  <si>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</si>
  <si>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</si>
  <si>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</si>
  <si>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</si>
  <si>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</si>
  <si>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</si>
  <si>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</si>
  <si>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</si>
  <si>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</si>
  <si>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</si>
  <si>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</si>
  <si>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</si>
  <si>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</si>
  <si>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</si>
  <si>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</si>
  <si>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</si>
  <si>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</si>
  <si>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</si>
  <si>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</si>
  <si>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</si>
  <si>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</si>
  <si>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</si>
  <si>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</si>
  <si>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</si>
  <si>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</si>
  <si>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</si>
  <si>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</si>
  <si>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</si>
  <si>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</si>
  <si>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</si>
  <si>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</si>
  <si>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</si>
  <si>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</si>
  <si>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</si>
  <si>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</si>
  <si>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</si>
  <si>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</si>
  <si>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</si>
  <si>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</si>
  <si>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</si>
  <si>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</si>
  <si>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</si>
  <si>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</si>
  <si>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</si>
  <si>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</si>
  <si>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</si>
  <si>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</si>
  <si>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</si>
  <si>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</si>
  <si>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</si>
  <si>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</si>
  <si>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</si>
  <si>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</si>
  <si>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</si>
  <si>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</si>
  <si>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</si>
  <si>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</si>
  <si>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</si>
  <si>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</si>
  <si>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</si>
  <si>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</si>
  <si>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</si>
  <si>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</si>
  <si>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</si>
  <si>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</si>
  <si>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</si>
  <si>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</si>
  <si>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</si>
  <si>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</si>
  <si>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</si>
  <si>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</si>
  <si>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</si>
  <si>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</si>
  <si>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</si>
  <si>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</si>
  <si>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</si>
  <si>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</si>
  <si>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</si>
  <si>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</si>
  <si>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</si>
  <si>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</si>
  <si>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</si>
  <si>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</si>
  <si>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</si>
  <si>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</si>
  <si>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</si>
  <si>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</si>
  <si>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</si>
  <si>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</si>
  <si>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</si>
  <si>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</si>
  <si>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</si>
  <si>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</si>
  <si>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</si>
  <si>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</si>
  <si>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</si>
  <si>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</si>
  <si>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</si>
  <si>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</si>
  <si>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</si>
  <si>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</si>
  <si>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</si>
  <si>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</si>
  <si>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</si>
  <si>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</si>
  <si>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</si>
  <si>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</si>
  <si>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</si>
  <si>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</si>
  <si>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</si>
  <si>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</si>
  <si>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</si>
  <si>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</si>
  <si>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</si>
  <si>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</si>
  <si>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</si>
  <si>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</si>
  <si>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</si>
  <si>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</si>
  <si>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</si>
  <si>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</si>
  <si>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</si>
  <si>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</si>
  <si>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</si>
  <si>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</si>
  <si>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</si>
  <si>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</si>
  <si>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</si>
  <si>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</si>
  <si>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</si>
  <si>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</si>
  <si>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</si>
  <si>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</si>
  <si>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</si>
  <si>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</si>
  <si>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</si>
  <si>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</si>
  <si>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</si>
  <si>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</si>
  <si>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</si>
  <si>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</si>
  <si>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</si>
  <si>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</si>
  <si>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</si>
  <si>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</si>
  <si>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</si>
  <si>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</si>
  <si>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</si>
  <si>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</si>
  <si>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</si>
  <si>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</si>
  <si>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</si>
  <si>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</si>
  <si>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</si>
  <si>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</si>
  <si>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</si>
  <si>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</si>
  <si>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</si>
  <si>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</si>
  <si>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</si>
  <si>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</si>
  <si>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</si>
  <si>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</si>
  <si>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</si>
  <si>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</si>
  <si>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</si>
  <si>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</si>
  <si>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</si>
  <si>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</si>
  <si>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</si>
  <si>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</si>
  <si>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</si>
  <si>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</si>
  <si>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</si>
  <si>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</si>
  <si>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</si>
  <si>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</si>
  <si>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</si>
  <si>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</si>
  <si>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</si>
  <si>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</si>
  <si>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</si>
  <si>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</si>
  <si>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</si>
  <si>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</si>
  <si>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</si>
  <si>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</si>
  <si>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</si>
  <si>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</si>
  <si>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</si>
  <si>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</si>
  <si>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</si>
  <si>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</si>
  <si>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</si>
  <si>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</si>
  <si>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</si>
  <si>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</si>
  <si>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</si>
  <si>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</si>
  <si>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</si>
  <si>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</si>
  <si>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</si>
  <si>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</si>
  <si>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</si>
  <si>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</si>
  <si>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</si>
  <si>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</si>
  <si>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</si>
  <si>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</si>
  <si>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</si>
  <si>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</si>
  <si>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</si>
  <si>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</si>
  <si>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</si>
  <si>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</si>
  <si>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</si>
  <si>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</si>
  <si>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</si>
  <si>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</si>
  <si>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</si>
  <si>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</si>
  <si>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</si>
  <si>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</si>
  <si>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</si>
  <si>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</si>
  <si>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</si>
  <si>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</si>
  <si>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</si>
  <si>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</si>
  <si>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</si>
  <si>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</si>
  <si>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</si>
  <si>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</si>
  <si>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</si>
  <si>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</si>
  <si>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</si>
  <si>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</si>
  <si>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</si>
  <si>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</si>
  <si>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</si>
  <si>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</si>
  <si>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</si>
  <si>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</si>
  <si>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</si>
  <si>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</si>
  <si>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</si>
  <si>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</si>
  <si>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</si>
  <si>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</si>
  <si>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</si>
  <si>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</si>
  <si>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</si>
  <si>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</si>
  <si>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</si>
  <si>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</si>
  <si>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</si>
  <si>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</si>
  <si>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</si>
  <si>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</si>
  <si>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</si>
  <si>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</si>
  <si>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</si>
  <si>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</si>
  <si>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</si>
  <si>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</si>
  <si>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</si>
  <si>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</si>
  <si>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</si>
  <si>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</si>
  <si>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</si>
  <si>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</si>
  <si>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</si>
  <si>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</si>
  <si>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</si>
  <si>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</si>
  <si>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</si>
  <si>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</si>
  <si>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</si>
  <si>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</si>
  <si>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</si>
  <si>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</si>
  <si>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</si>
  <si>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</si>
  <si>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</si>
  <si>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</si>
  <si>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</si>
  <si>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</si>
  <si>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</si>
  <si>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</si>
  <si>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</si>
  <si>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</si>
  <si>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</si>
  <si>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</si>
  <si>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</si>
  <si>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</si>
  <si>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</si>
  <si>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</si>
  <si>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</si>
  <si>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</si>
  <si>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</si>
  <si>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</si>
  <si>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</si>
  <si>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</si>
  <si>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</si>
  <si>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</si>
  <si>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</si>
  <si>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</si>
  <si>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</si>
  <si>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</si>
  <si>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</si>
  <si>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</si>
  <si>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</si>
  <si>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</si>
  <si>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</si>
  <si>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</si>
  <si>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</si>
  <si>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</si>
  <si>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</si>
  <si>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</si>
  <si>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</si>
  <si>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</si>
  <si>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</si>
  <si>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</si>
  <si>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</si>
  <si>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</si>
  <si>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</si>
  <si>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</si>
  <si>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</si>
  <si>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</si>
  <si>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</si>
  <si>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</si>
  <si>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</si>
  <si>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</si>
  <si>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</si>
  <si>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</si>
  <si>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</si>
  <si>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</si>
  <si>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</si>
  <si>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</si>
  <si>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</si>
  <si>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</si>
  <si>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</si>
  <si>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</si>
  <si>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</si>
  <si>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</si>
  <si>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</si>
  <si>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</si>
  <si>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</si>
  <si>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</si>
  <si>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</si>
  <si>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</si>
  <si>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</si>
  <si>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</si>
  <si>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</si>
  <si>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</si>
  <si>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</si>
  <si>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</si>
  <si>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</si>
  <si>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</si>
  <si>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</si>
  <si>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</si>
  <si>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</si>
  <si>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</si>
  <si>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</si>
  <si>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</si>
  <si>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</si>
  <si>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</si>
  <si>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</si>
  <si>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</si>
  <si>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</si>
  <si>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</si>
  <si>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</si>
  <si>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</si>
  <si>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</si>
  <si>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</si>
  <si>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</si>
  <si>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</si>
  <si>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</si>
  <si>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</si>
  <si>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</si>
  <si>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</si>
  <si>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</si>
  <si>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</si>
  <si>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</si>
  <si>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</si>
  <si>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</si>
  <si>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</si>
  <si>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</si>
  <si>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</si>
  <si>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</si>
  <si>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</si>
  <si>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</si>
  <si>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</si>
  <si>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</si>
  <si>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</si>
  <si>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</si>
  <si>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</si>
  <si>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</si>
  <si>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</si>
  <si>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</si>
  <si>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</si>
  <si>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</si>
  <si>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</si>
  <si>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</si>
  <si>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</si>
  <si>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</si>
  <si>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</si>
  <si>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</si>
  <si>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</si>
  <si>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</si>
  <si>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</si>
  <si>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</si>
  <si>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</si>
  <si>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</si>
  <si>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</si>
  <si>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</si>
  <si>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</si>
  <si>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</si>
  <si>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</si>
  <si>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</si>
  <si>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</si>
  <si>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</si>
  <si>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</si>
  <si>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</si>
  <si>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</si>
  <si>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</si>
  <si>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</si>
  <si>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</si>
  <si>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</si>
  <si>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</si>
  <si>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</si>
  <si>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</si>
  <si>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</si>
  <si>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</si>
  <si>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</si>
  <si>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</si>
  <si>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</si>
  <si>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</si>
  <si>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</si>
  <si>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</si>
  <si>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</si>
  <si>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</si>
  <si>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</si>
  <si>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</si>
  <si>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</si>
  <si>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</si>
  <si>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</si>
  <si>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</si>
  <si>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</si>
  <si>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</si>
  <si>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</si>
  <si>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</si>
  <si>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</si>
  <si>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</si>
  <si>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</si>
  <si>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</si>
  <si>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</si>
  <si>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</si>
  <si>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</si>
  <si>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</si>
  <si>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</si>
  <si>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</si>
  <si>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</si>
  <si>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</si>
  <si>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</si>
  <si>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</si>
  <si>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</si>
  <si>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</si>
  <si>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</si>
  <si>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</si>
  <si>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</si>
  <si>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</si>
  <si>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</si>
  <si>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</si>
  <si>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</si>
  <si>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</si>
  <si>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</si>
  <si>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</si>
  <si>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</si>
  <si>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</si>
  <si>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</si>
  <si>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</si>
  <si>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</si>
  <si>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</si>
  <si>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</si>
  <si>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</si>
  <si>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</si>
  <si>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</si>
  <si>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</si>
  <si>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</si>
  <si>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</si>
  <si>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</si>
  <si>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</si>
  <si>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</si>
  <si>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</si>
  <si>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</si>
  <si>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</si>
  <si>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</si>
  <si>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</si>
  <si>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</si>
  <si>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</si>
  <si>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</si>
  <si>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</si>
  <si>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</si>
  <si>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</si>
  <si>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</si>
  <si>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</si>
  <si>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</si>
  <si>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</si>
  <si>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</si>
  <si>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</si>
  <si>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</si>
  <si>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</si>
  <si>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</si>
  <si>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</si>
  <si>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</si>
  <si>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</si>
  <si>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</si>
  <si>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</si>
  <si>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</si>
  <si>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</si>
  <si>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</si>
  <si>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</si>
  <si>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</si>
  <si>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</si>
  <si>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</si>
  <si>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</si>
  <si>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</si>
  <si>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</si>
  <si>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</si>
  <si>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</si>
  <si>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</si>
  <si>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</si>
  <si>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</si>
  <si>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</si>
  <si>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</si>
  <si>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</si>
  <si>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</si>
  <si>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</si>
  <si>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</si>
  <si>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</si>
  <si>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</si>
  <si>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</si>
  <si>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</si>
  <si>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</si>
  <si>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</si>
  <si>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</si>
  <si>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</si>
  <si>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</si>
  <si>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</si>
  <si>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</si>
  <si>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</si>
  <si>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</si>
  <si>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</si>
  <si>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</si>
  <si>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</si>
  <si>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</si>
  <si>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</si>
  <si>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</si>
  <si>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</si>
  <si>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</si>
  <si>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</si>
  <si>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</si>
  <si>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</si>
  <si>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</si>
  <si>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</si>
  <si>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</si>
  <si>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</si>
  <si>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</si>
  <si>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</si>
  <si>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</si>
  <si>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</si>
  <si>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</si>
  <si>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</si>
  <si>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</si>
  <si>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</si>
  <si>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</si>
  <si>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</si>
  <si>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</si>
  <si>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</si>
  <si>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</si>
  <si>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</si>
  <si>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</si>
  <si>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</si>
  <si>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</si>
  <si>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</si>
  <si>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</si>
  <si>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</si>
  <si>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</si>
  <si>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</si>
  <si>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</si>
  <si>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</si>
  <si>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</si>
  <si>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</si>
  <si>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</si>
  <si>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</si>
  <si>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</si>
  <si>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</si>
  <si>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</si>
  <si>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</si>
  <si>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</si>
  <si>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</si>
  <si>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</si>
  <si>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</si>
  <si>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</si>
  <si>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Consejo Nacional de investigacion en salud (CONIS )</t>
  </si>
  <si>
    <t>12570</t>
  </si>
  <si>
    <t>12575</t>
  </si>
  <si>
    <t>Agencia de Proteccion de Datos de los Habitantes</t>
  </si>
  <si>
    <t>12505</t>
  </si>
  <si>
    <t>12581</t>
  </si>
  <si>
    <t>Consejo Nacional de Personas con Discapacidad ( CONAPDIS)</t>
  </si>
  <si>
    <t>P</t>
  </si>
  <si>
    <t>Descripción</t>
  </si>
  <si>
    <t>12914</t>
  </si>
  <si>
    <t>Sistema Nacional de Educacion Musical( SINEM )</t>
  </si>
  <si>
    <t>14296</t>
  </si>
  <si>
    <t>Patronato Nacional de Rehabilitación (PANARE)</t>
  </si>
  <si>
    <t>15216</t>
  </si>
  <si>
    <t>Municipalidad de Rio Cuarto</t>
  </si>
  <si>
    <t>Gerardo Cordero Arguedas</t>
  </si>
  <si>
    <t>Jose Bernardino Rojas Memdez</t>
  </si>
  <si>
    <t>No se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</si>
</sst>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5" fillId="6" borderId="0" xfId="1" applyFont="1" applyFill="1" applyBorder="1" applyAlignment="1">
      <alignment vertical="center"/>
    </xf>
    <xf numFmtId="0" fontId="26" fillId="6" borderId="0" xfId="1" applyFont="1" applyFill="1" applyBorder="1" applyAlignment="1">
      <alignment vertical="center"/>
    </xf>
    <xf numFmtId="0" fontId="25" fillId="6" borderId="4" xfId="1" applyFont="1" applyFill="1" applyBorder="1" applyAlignment="1" applyProtection="1">
      <alignment horizontal="center" vertical="center"/>
    </xf>
    <xf numFmtId="4" fontId="25" fillId="6" borderId="4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4" fontId="18" fillId="0" borderId="4" xfId="1" applyNumberFormat="1" applyFont="1" applyBorder="1" applyAlignment="1" applyProtection="1">
      <alignment horizontal="center"/>
    </xf>
    <xf numFmtId="0" fontId="28" fillId="11" borderId="0" xfId="0" applyFont="1" applyFill="1" applyAlignment="1" applyProtection="1">
      <alignment vertic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39" workbookViewId="0">
      <selection activeCell="D53" sqref="D53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2" t="str">
        <f ca="1">Data!V1</f>
        <v>Municipalidad de Buenos Aires</v>
      </c>
      <c r="B1" s="112"/>
      <c r="C1" s="112"/>
      <c r="D1" s="112"/>
      <c r="E1" s="112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3" t="s">
        <v>0</v>
      </c>
      <c r="B2" s="113"/>
      <c r="C2" s="113"/>
      <c r="D2" s="113"/>
      <c r="E2" s="113"/>
      <c r="AA2" s="40" t="str">
        <f ca="1">MID(MID(CELL("nombrearchivo"),FIND("[",CELL("nombrearchivo"))+1, FIND("]",CELL("nombrearchivo"))-FIND("[",CELL("nombrearchivo"))-1), 1, 10)</f>
        <v>15603T4202</v>
      </c>
      <c r="AB2" s="40" t="str">
        <f ca="1">MID(AA2,1,4)</f>
        <v>1560</v>
      </c>
      <c r="AC2" s="40" t="str">
        <f ca="1">MID(AA2,5,2)</f>
        <v>3T</v>
      </c>
      <c r="AD2" s="40" t="str">
        <f ca="1">MID(AA2,7,4)</f>
        <v>4202</v>
      </c>
    </row>
    <row r="3" spans="1:30" ht="18.75" x14ac:dyDescent="0.3">
      <c r="A3" s="113" t="str">
        <f ca="1">"Del " &amp; IF(Data!D2=Data!O1,Data!P1,
IF(Data!D2=Data!O2,Data!P2,
IF(Data!D2=Data!O3,Data!P3,
IF(Data!D2=Data!O4,Data!P4,
IF(Data!D2=Data!O5,Data!P5,
IF(Data!D2=Data!O6,Data!P6,
IF(Data!D2=Data!O7,Data!P7,
IF(Data!D2=Data!O8,Data!P8,
IF(Data!D2=Data!O9,Data!P9,
IF(Data!D2=Data!O10,Data!P10,
IF(Data!D2=Data!O11,Data!P11,
IF(Data!D2=Data!O12,Data!P12,
IF(Data!D2=Data!O13,Data!P13,
IF(Data!D2=Data!O14,Data!P14,
IF(Data!D2=Data!O15,Data!P15,
IF(Data!D2=Data!O16,Data!P16,0))))))))))))))))</f>
        <v>Del 01 de Enero de 2021 al 31 de Diciembre de 2021</v>
      </c>
      <c r="B3" s="113"/>
      <c r="C3" s="113"/>
      <c r="D3" s="113"/>
      <c r="E3" s="113"/>
    </row>
    <row r="4" spans="1:30" ht="18.75" customHeight="1" x14ac:dyDescent="0.3">
      <c r="A4" s="115" t="s">
        <v>775</v>
      </c>
      <c r="B4" s="115"/>
      <c r="C4" s="115"/>
      <c r="D4" s="115"/>
      <c r="E4" s="115"/>
      <c r="M4" s="41"/>
    </row>
    <row r="5" spans="1:30" ht="18.75" customHeight="1" x14ac:dyDescent="0.3">
      <c r="A5" s="89" t="s">
        <v>784</v>
      </c>
      <c r="B5" s="90" t="s">
        <v>785</v>
      </c>
      <c r="C5" s="68" t="s">
        <v>7</v>
      </c>
      <c r="D5" s="68" t="str">
        <f ca="1">"Ejercicio " &amp; Data!C2</f>
        <v>Ejercicio 2021</v>
      </c>
      <c r="E5" s="68" t="str">
        <f ca="1">"Ejercicio " &amp; Data!C2-1</f>
        <v>Ejercicio 2020</v>
      </c>
    </row>
    <row r="6" spans="1:30" s="71" customFormat="1" ht="23.25" customHeight="1" x14ac:dyDescent="0.25">
      <c r="A6" s="69" t="s">
        <v>10</v>
      </c>
      <c r="B6" s="70"/>
      <c r="C6" s="91"/>
      <c r="D6" s="92"/>
      <c r="E6" s="93"/>
    </row>
    <row r="7" spans="1:30" x14ac:dyDescent="0.3">
      <c r="A7" s="43" t="s">
        <v>13</v>
      </c>
      <c r="B7" s="44"/>
      <c r="C7" s="72">
        <v>77</v>
      </c>
      <c r="D7" s="73">
        <f>SUM(D8:D15)</f>
        <v>1417207.44</v>
      </c>
      <c r="E7" s="73">
        <f>SUM(E8:E15)</f>
        <v>0</v>
      </c>
    </row>
    <row r="8" spans="1:30" x14ac:dyDescent="0.3">
      <c r="A8" s="81"/>
      <c r="B8" s="66" t="s">
        <v>16</v>
      </c>
      <c r="C8" s="46"/>
      <c r="D8" s="47">
        <v>876360.58</v>
      </c>
      <c r="E8" s="47">
        <v>0</v>
      </c>
    </row>
    <row r="9" spans="1:30" x14ac:dyDescent="0.3">
      <c r="A9" s="82"/>
      <c r="B9" s="66" t="s">
        <v>18</v>
      </c>
      <c r="C9" s="46"/>
      <c r="D9" s="47">
        <v>0</v>
      </c>
      <c r="E9" s="47">
        <v>0</v>
      </c>
    </row>
    <row r="10" spans="1:30" x14ac:dyDescent="0.3">
      <c r="A10" s="82"/>
      <c r="B10" s="76" t="s">
        <v>20</v>
      </c>
      <c r="C10" s="48"/>
      <c r="D10" s="47">
        <v>5588.71</v>
      </c>
      <c r="E10" s="47">
        <v>0</v>
      </c>
    </row>
    <row r="11" spans="1:30" x14ac:dyDescent="0.3">
      <c r="A11" s="83"/>
      <c r="B11" s="77" t="s">
        <v>22</v>
      </c>
      <c r="C11" s="49"/>
      <c r="D11" s="47">
        <v>397997.17</v>
      </c>
      <c r="E11" s="47">
        <v>0</v>
      </c>
    </row>
    <row r="12" spans="1:30" x14ac:dyDescent="0.3">
      <c r="A12" s="84"/>
      <c r="B12" s="77" t="s">
        <v>24</v>
      </c>
      <c r="C12" s="49"/>
      <c r="D12" s="47">
        <v>4223.4399999999996</v>
      </c>
      <c r="E12" s="47">
        <v>0</v>
      </c>
    </row>
    <row r="13" spans="1:30" x14ac:dyDescent="0.3">
      <c r="A13" s="84"/>
      <c r="B13" s="78" t="s">
        <v>27</v>
      </c>
      <c r="C13" s="49"/>
      <c r="D13" s="47">
        <v>20371.32</v>
      </c>
      <c r="E13" s="47">
        <v>0</v>
      </c>
    </row>
    <row r="14" spans="1:30" x14ac:dyDescent="0.3">
      <c r="A14" s="84"/>
      <c r="B14" s="78" t="s">
        <v>29</v>
      </c>
      <c r="C14" s="49"/>
      <c r="D14" s="47">
        <v>0</v>
      </c>
      <c r="E14" s="47">
        <v>0</v>
      </c>
    </row>
    <row r="15" spans="1:30" x14ac:dyDescent="0.3">
      <c r="A15" s="85"/>
      <c r="B15" s="78" t="s">
        <v>31</v>
      </c>
      <c r="C15" s="49"/>
      <c r="D15" s="47">
        <v>112666.22</v>
      </c>
      <c r="E15" s="47">
        <v>0</v>
      </c>
    </row>
    <row r="16" spans="1:30" x14ac:dyDescent="0.3">
      <c r="A16" s="43" t="s">
        <v>34</v>
      </c>
      <c r="B16" s="44"/>
      <c r="C16" s="72">
        <v>78</v>
      </c>
      <c r="D16" s="73">
        <f>SUM(D17:D21)</f>
        <v>3955244.26</v>
      </c>
      <c r="E16" s="73">
        <f>SUM(E17:E21)</f>
        <v>0</v>
      </c>
    </row>
    <row r="17" spans="1:5" x14ac:dyDescent="0.3">
      <c r="A17" s="86"/>
      <c r="B17" s="77" t="s">
        <v>37</v>
      </c>
      <c r="C17" s="49"/>
      <c r="D17" s="47">
        <v>1001942.29</v>
      </c>
      <c r="E17" s="47">
        <v>0</v>
      </c>
    </row>
    <row r="18" spans="1:5" x14ac:dyDescent="0.3">
      <c r="A18" s="87"/>
      <c r="B18" s="77" t="s">
        <v>39</v>
      </c>
      <c r="C18" s="49"/>
      <c r="D18" s="47">
        <v>1235374.1499999999</v>
      </c>
      <c r="E18" s="47">
        <v>0</v>
      </c>
    </row>
    <row r="19" spans="1:5" x14ac:dyDescent="0.3">
      <c r="A19" s="87"/>
      <c r="B19" s="77" t="s">
        <v>41</v>
      </c>
      <c r="C19" s="52"/>
      <c r="D19" s="47">
        <v>174778.21</v>
      </c>
      <c r="E19" s="47">
        <v>0</v>
      </c>
    </row>
    <row r="20" spans="1:5" x14ac:dyDescent="0.3">
      <c r="A20" s="87"/>
      <c r="B20" s="77" t="s">
        <v>44</v>
      </c>
      <c r="C20" s="52"/>
      <c r="D20" s="47">
        <v>429734.9</v>
      </c>
      <c r="E20" s="47">
        <v>0</v>
      </c>
    </row>
    <row r="21" spans="1:5" x14ac:dyDescent="0.3">
      <c r="A21" s="88"/>
      <c r="B21" s="78" t="s">
        <v>46</v>
      </c>
      <c r="C21" s="52"/>
      <c r="D21" s="47">
        <v>1113414.71</v>
      </c>
      <c r="E21" s="47">
        <v>0</v>
      </c>
    </row>
    <row r="22" spans="1:5" x14ac:dyDescent="0.3">
      <c r="A22" s="79" t="s">
        <v>48</v>
      </c>
      <c r="B22" s="80"/>
      <c r="C22" s="74"/>
      <c r="D22" s="75">
        <f>+D7-D16</f>
        <v>-2538036.8199999998</v>
      </c>
      <c r="E22" s="75">
        <f>+E7-E16</f>
        <v>0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4"/>
      <c r="D24" s="95"/>
      <c r="E24" s="95"/>
    </row>
    <row r="25" spans="1:5" x14ac:dyDescent="0.3">
      <c r="A25" s="43" t="s">
        <v>13</v>
      </c>
      <c r="B25" s="44"/>
      <c r="C25" s="72">
        <v>79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6"/>
      <c r="B27" s="66" t="s">
        <v>56</v>
      </c>
      <c r="C27" s="46"/>
      <c r="D27" s="47">
        <v>0</v>
      </c>
      <c r="E27" s="47">
        <v>0</v>
      </c>
    </row>
    <row r="28" spans="1:5" x14ac:dyDescent="0.3">
      <c r="A28" s="96"/>
      <c r="B28" s="66" t="s">
        <v>58</v>
      </c>
      <c r="C28" s="46"/>
      <c r="D28" s="47">
        <v>0</v>
      </c>
      <c r="E28" s="47"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v>0</v>
      </c>
    </row>
    <row r="31" spans="1:5" x14ac:dyDescent="0.3">
      <c r="A31" s="43" t="s">
        <v>34</v>
      </c>
      <c r="B31" s="44"/>
      <c r="C31" s="72">
        <v>80</v>
      </c>
      <c r="D31" s="73">
        <f>SUM(D32:D36)</f>
        <v>0</v>
      </c>
      <c r="E31" s="73">
        <f>SUM(E32:E36)</f>
        <v>0</v>
      </c>
    </row>
    <row r="32" spans="1:5" x14ac:dyDescent="0.3">
      <c r="A32" s="86"/>
      <c r="B32" s="77" t="s">
        <v>68</v>
      </c>
      <c r="C32" s="49"/>
      <c r="D32" s="47">
        <v>0</v>
      </c>
      <c r="E32" s="47">
        <v>0</v>
      </c>
    </row>
    <row r="33" spans="1:5" x14ac:dyDescent="0.3">
      <c r="A33" s="87"/>
      <c r="B33" s="78" t="s">
        <v>70</v>
      </c>
      <c r="C33" s="49"/>
      <c r="D33" s="47">
        <v>0</v>
      </c>
      <c r="E33" s="47"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v>0</v>
      </c>
    </row>
    <row r="37" spans="1:5" x14ac:dyDescent="0.3">
      <c r="A37" s="79" t="s">
        <v>78</v>
      </c>
      <c r="B37" s="80"/>
      <c r="C37" s="74"/>
      <c r="D37" s="75">
        <f>+D25-D31</f>
        <v>0</v>
      </c>
      <c r="E37" s="75">
        <f>+E25-E31</f>
        <v>0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4"/>
      <c r="D39" s="95"/>
      <c r="E39" s="95"/>
    </row>
    <row r="40" spans="1:5" x14ac:dyDescent="0.3">
      <c r="A40" s="43" t="s">
        <v>13</v>
      </c>
      <c r="B40" s="44"/>
      <c r="C40" s="72">
        <v>81</v>
      </c>
      <c r="D40" s="73">
        <f>SUM(D41:D43)</f>
        <v>3053090.66</v>
      </c>
      <c r="E40" s="73">
        <f>SUM(E41:E43)</f>
        <v>0</v>
      </c>
    </row>
    <row r="41" spans="1:5" x14ac:dyDescent="0.3">
      <c r="A41" s="86"/>
      <c r="B41" s="77" t="s">
        <v>84</v>
      </c>
      <c r="C41" s="49"/>
      <c r="D41" s="47">
        <v>2947387.72</v>
      </c>
      <c r="E41" s="47">
        <v>0</v>
      </c>
    </row>
    <row r="42" spans="1:5" x14ac:dyDescent="0.3">
      <c r="A42" s="87"/>
      <c r="B42" s="77" t="s">
        <v>86</v>
      </c>
      <c r="C42" s="49"/>
      <c r="D42" s="47">
        <v>0</v>
      </c>
      <c r="E42" s="47">
        <v>0</v>
      </c>
    </row>
    <row r="43" spans="1:5" x14ac:dyDescent="0.3">
      <c r="A43" s="88"/>
      <c r="B43" s="78" t="s">
        <v>89</v>
      </c>
      <c r="C43" s="49"/>
      <c r="D43" s="47">
        <v>105702.94</v>
      </c>
      <c r="E43" s="47">
        <v>0</v>
      </c>
    </row>
    <row r="44" spans="1:5" x14ac:dyDescent="0.3">
      <c r="A44" s="43" t="s">
        <v>34</v>
      </c>
      <c r="B44" s="44"/>
      <c r="C44" s="72">
        <v>82</v>
      </c>
      <c r="D44" s="73">
        <f>SUM(D45:D47)</f>
        <v>762458.61</v>
      </c>
      <c r="E44" s="73">
        <f>SUM(E45:E47)</f>
        <v>0</v>
      </c>
    </row>
    <row r="45" spans="1:5" x14ac:dyDescent="0.3">
      <c r="A45" s="86"/>
      <c r="B45" s="77" t="s">
        <v>92</v>
      </c>
      <c r="C45" s="49"/>
      <c r="D45" s="47">
        <v>0</v>
      </c>
      <c r="E45" s="47">
        <v>0</v>
      </c>
    </row>
    <row r="46" spans="1:5" x14ac:dyDescent="0.3">
      <c r="A46" s="87"/>
      <c r="B46" s="78" t="s">
        <v>94</v>
      </c>
      <c r="C46" s="49"/>
      <c r="D46" s="47">
        <v>134172.73000000001</v>
      </c>
      <c r="E46" s="47">
        <v>0</v>
      </c>
    </row>
    <row r="47" spans="1:5" x14ac:dyDescent="0.3">
      <c r="A47" s="88"/>
      <c r="B47" s="78" t="s">
        <v>96</v>
      </c>
      <c r="C47" s="52"/>
      <c r="D47" s="47">
        <v>628285.88</v>
      </c>
      <c r="E47" s="47">
        <v>0</v>
      </c>
    </row>
    <row r="48" spans="1:5" x14ac:dyDescent="0.3">
      <c r="A48" s="79" t="s">
        <v>99</v>
      </c>
      <c r="B48" s="80"/>
      <c r="C48" s="74"/>
      <c r="D48" s="75">
        <f>+D40-D44</f>
        <v>2290632.0500000003</v>
      </c>
      <c r="E48" s="75">
        <f>+E40-E44</f>
        <v>0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7" t="s">
        <v>102</v>
      </c>
      <c r="B50" s="98"/>
      <c r="C50" s="99"/>
      <c r="D50" s="100">
        <f>+D22+D37+D48</f>
        <v>-247404.76999999955</v>
      </c>
      <c r="E50" s="100">
        <f>+E22+E37+E48</f>
        <v>0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4" t="s">
        <v>105</v>
      </c>
      <c r="B52" s="114"/>
      <c r="C52" s="63"/>
      <c r="D52" s="110">
        <v>0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1832125.82</v>
      </c>
      <c r="E53" s="50">
        <v>0</v>
      </c>
    </row>
    <row r="54" spans="1:5" s="105" customFormat="1" ht="24" customHeight="1" x14ac:dyDescent="0.25">
      <c r="A54" s="101" t="s">
        <v>109</v>
      </c>
      <c r="B54" s="102"/>
      <c r="C54" s="103">
        <v>83</v>
      </c>
      <c r="D54" s="104">
        <f>+D50+D52+D53</f>
        <v>1584721.0500000005</v>
      </c>
      <c r="E54" s="104">
        <f>+E50+E52+E53</f>
        <v>0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11" t="s">
        <v>792</v>
      </c>
      <c r="C56" s="45"/>
      <c r="D56" s="58"/>
      <c r="E56" s="58"/>
    </row>
    <row r="57" spans="1:5" x14ac:dyDescent="0.3">
      <c r="A57" s="65"/>
      <c r="B57" s="106"/>
      <c r="C57" s="45"/>
      <c r="D57" s="58"/>
      <c r="E57" s="58"/>
    </row>
    <row r="58" spans="1:5" x14ac:dyDescent="0.3">
      <c r="A58" s="65"/>
      <c r="B58" s="106"/>
      <c r="C58" s="45"/>
      <c r="D58" s="58"/>
      <c r="E58" s="58"/>
    </row>
    <row r="59" spans="1:5" x14ac:dyDescent="0.3">
      <c r="A59" s="65"/>
      <c r="B59" s="107" t="s">
        <v>114</v>
      </c>
    </row>
    <row r="60" spans="1:5" x14ac:dyDescent="0.3">
      <c r="B60" s="108"/>
    </row>
    <row r="61" spans="1:5" x14ac:dyDescent="0.3">
      <c r="B61" s="106" t="s">
        <v>794</v>
      </c>
    </row>
    <row r="62" spans="1:5" x14ac:dyDescent="0.3">
      <c r="B62" s="106"/>
    </row>
    <row r="63" spans="1:5" x14ac:dyDescent="0.3">
      <c r="B63" s="106"/>
    </row>
    <row r="64" spans="1:5" x14ac:dyDescent="0.3">
      <c r="B64" s="107" t="s">
        <v>115</v>
      </c>
    </row>
    <row r="65" spans="2:2" x14ac:dyDescent="0.3">
      <c r="B65" s="108"/>
    </row>
    <row r="66" spans="2:2" x14ac:dyDescent="0.3">
      <c r="B66" s="111" t="s">
        <v>793</v>
      </c>
    </row>
    <row r="67" spans="2:2" x14ac:dyDescent="0.3">
      <c r="B67" s="106"/>
    </row>
    <row r="68" spans="2:2" x14ac:dyDescent="0.3">
      <c r="B68" s="106"/>
    </row>
    <row r="69" spans="2:2" x14ac:dyDescent="0.3">
      <c r="B69" s="107" t="s">
        <v>116</v>
      </c>
    </row>
  </sheetData>
  <sheetProtection algorithmName="SHA-512" hashValue="hIYJaaQonh+Wn1WuEdkPIvxJa9hhj/pZU31LiPNpnPefVLjwcpQZ7e2BMijAjIuZDEjilZIF+TJ/7FNEO/2tRA==" saltValue="tYQt1amDaSNOeJ6TDCGaNA==" spinCount="100000" sheet="1" objects="1" scenarios="1"/>
  <protectedRanges>
    <protectedRange sqref="E52:E53" name="Rango4"/>
    <protectedRange sqref="B61 B56 B66" name="Rango2_1"/>
    <protectedRange sqref="D8:E15 D17:E21 D26:E30 D32:E36 D41:E43 D45:E47" name="Rango1"/>
    <protectedRange sqref="D52:D53" name="Rango3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6" t="s">
        <v>1</v>
      </c>
      <c r="B1" s="116"/>
      <c r="C1" s="116"/>
      <c r="D1" s="116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774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773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3"/>
  <sheetViews>
    <sheetView topLeftCell="P151" workbookViewId="0">
      <selection activeCell="T158" sqref="T158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2021 al 28 de Febrero de 2021</v>
      </c>
      <c r="Q1" s="29">
        <v>2</v>
      </c>
      <c r="S1" s="29" t="s">
        <v>143</v>
      </c>
      <c r="T1" s="29" t="s">
        <v>144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71,Data!T71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""))))))))))))))))))))))))))))))))))))))))))))))))))</f>
        <v/>
      </c>
      <c r="Y1" s="29" t="str">
        <f ca="1">IF(Data!B2=Data!S103,Data!T103,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""))))))))))))))))))))))))))))))))))))))))))))))))))</f>
        <v/>
      </c>
      <c r="Z1" s="29" t="str">
        <f ca="1">IF(Data!B2=Data!S153,Data!T153,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167,Data!T167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""))))))))))))))))))))))))))))))))))))))))))))))))))</f>
        <v>Municipalidad de Buenos Aires</v>
      </c>
      <c r="AA1" s="29" t="str">
        <f ca="1">IF(Data!B2=Data!S204,Data!T204,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""))))))))))))))))))))))))))))))))))))))))))))))))))</f>
        <v/>
      </c>
      <c r="AB1" s="29" t="str">
        <f ca="1">IF(Data!B2=Data!S254,Data!T254,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""))))))))))))))))))))))))))))))))))))))))))))))))))</f>
        <v/>
      </c>
      <c r="AC1" s="29" t="str">
        <f ca="1">IF(Data!B2=Data!S304,Data!T304,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319,Data!T319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15603T42021</v>
      </c>
      <c r="B2" t="str">
        <f ca="1">LEFT(A2,LEN(A2)-6)</f>
        <v>15603</v>
      </c>
      <c r="C2" t="str">
        <f ca="1">RIGHT(A2,4)</f>
        <v>2021</v>
      </c>
      <c r="D2" t="str">
        <f ca="1">LEFT(RIGHT(A2,6),2)</f>
        <v>T4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1417207.44</v>
      </c>
      <c r="J2">
        <f>EstadoFlujoEfectivo!E7</f>
        <v>0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2021 al 30 de Abril de 2021</v>
      </c>
      <c r="Q2" s="29">
        <v>4</v>
      </c>
      <c r="S2" s="29" t="s">
        <v>145</v>
      </c>
      <c r="T2" s="29" t="s">
        <v>146</v>
      </c>
    </row>
    <row r="3" spans="1:29" x14ac:dyDescent="0.25">
      <c r="B3" t="str">
        <f ca="1">LEFT(A2,LEN(A2)-6)</f>
        <v>15603</v>
      </c>
      <c r="C3" t="str">
        <f ca="1">RIGHT(A2,4)</f>
        <v>2021</v>
      </c>
      <c r="D3" t="str">
        <f ca="1">LEFT(RIGHT(A2,6),2)</f>
        <v>T4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876360.58</v>
      </c>
      <c r="J3">
        <f>EstadoFlujoEfectivo!E8</f>
        <v>0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2021 al 30 de Junio de 2021</v>
      </c>
      <c r="Q3" s="29">
        <v>6</v>
      </c>
      <c r="S3" s="29" t="s">
        <v>147</v>
      </c>
      <c r="T3" s="29" t="s">
        <v>148</v>
      </c>
    </row>
    <row r="4" spans="1:29" x14ac:dyDescent="0.25">
      <c r="B4" t="str">
        <f ca="1">LEFT(A2,LEN(A2)-6)</f>
        <v>15603</v>
      </c>
      <c r="C4" t="str">
        <f ca="1">RIGHT(A2,4)</f>
        <v>2021</v>
      </c>
      <c r="D4" t="str">
        <f ca="1">LEFT(RIGHT(A2,6),2)</f>
        <v>T4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2021 al 31 de Agosto de 2021</v>
      </c>
      <c r="Q4" s="29">
        <v>8</v>
      </c>
      <c r="S4" s="29" t="s">
        <v>149</v>
      </c>
      <c r="T4" s="29" t="s">
        <v>150</v>
      </c>
    </row>
    <row r="5" spans="1:29" x14ac:dyDescent="0.25">
      <c r="B5" t="str">
        <f ca="1">LEFT(A2,LEN(A2)-6)</f>
        <v>15603</v>
      </c>
      <c r="C5" t="str">
        <f ca="1">RIGHT(A2,4)</f>
        <v>2021</v>
      </c>
      <c r="D5" t="str">
        <f ca="1">LEFT(RIGHT(A2,6),2)</f>
        <v>T4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5588.71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2021 al 31 de Octubre de 2021</v>
      </c>
      <c r="Q5" s="29">
        <v>10</v>
      </c>
      <c r="S5" s="29" t="s">
        <v>151</v>
      </c>
      <c r="T5" s="29" t="s">
        <v>152</v>
      </c>
    </row>
    <row r="6" spans="1:29" x14ac:dyDescent="0.25">
      <c r="B6" t="str">
        <f ca="1">LEFT(A2,LEN(A2)-6)</f>
        <v>15603</v>
      </c>
      <c r="C6" t="str">
        <f ca="1">RIGHT(A2,4)</f>
        <v>2021</v>
      </c>
      <c r="D6" t="str">
        <f ca="1">LEFT(RIGHT(A2,6),2)</f>
        <v>T4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397997.17</v>
      </c>
      <c r="J6">
        <f>EstadoFlujoEfectivo!E11</f>
        <v>0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2021 al 31 de Diciembre de 2021</v>
      </c>
      <c r="Q6" s="29">
        <v>12</v>
      </c>
      <c r="S6" s="29" t="s">
        <v>153</v>
      </c>
      <c r="T6" s="29" t="s">
        <v>154</v>
      </c>
    </row>
    <row r="7" spans="1:29" x14ac:dyDescent="0.25">
      <c r="B7" t="str">
        <f ca="1">LEFT(A2,LEN(A2)-6)</f>
        <v>15603</v>
      </c>
      <c r="C7" t="str">
        <f ca="1">RIGHT(A2,4)</f>
        <v>2021</v>
      </c>
      <c r="D7" t="str">
        <f ca="1">LEFT(RIGHT(A2,6),2)</f>
        <v>T4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4223.4399999999996</v>
      </c>
      <c r="J7">
        <f>EstadoFlujoEfectivo!E12</f>
        <v>0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2021 al 31 de Marzo de 2021</v>
      </c>
      <c r="Q7" s="29">
        <v>3</v>
      </c>
      <c r="S7" s="29" t="s">
        <v>155</v>
      </c>
      <c r="T7" s="29" t="s">
        <v>156</v>
      </c>
    </row>
    <row r="8" spans="1:29" x14ac:dyDescent="0.25">
      <c r="B8" t="str">
        <f ca="1">LEFT(A2,LEN(A2)-6)</f>
        <v>15603</v>
      </c>
      <c r="C8" t="str">
        <f ca="1">RIGHT(A2,4)</f>
        <v>2021</v>
      </c>
      <c r="D8" t="str">
        <f ca="1">LEFT(RIGHT(A2,6),2)</f>
        <v>T4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20371.32</v>
      </c>
      <c r="J8">
        <f>EstadoFlujoEfectivo!E13</f>
        <v>0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2021 al 30 de Junio de 2021</v>
      </c>
      <c r="Q8" s="29">
        <v>6</v>
      </c>
      <c r="S8" s="29" t="s">
        <v>157</v>
      </c>
      <c r="T8" s="29" t="s">
        <v>158</v>
      </c>
    </row>
    <row r="9" spans="1:29" x14ac:dyDescent="0.25">
      <c r="B9" t="str">
        <f ca="1">LEFT(A2,LEN(A2)-6)</f>
        <v>15603</v>
      </c>
      <c r="C9" t="str">
        <f ca="1">RIGHT(A2,4)</f>
        <v>2021</v>
      </c>
      <c r="D9" t="str">
        <f ca="1">LEFT(RIGHT(A2,6),2)</f>
        <v>T4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2021 al 30 de Setiembre de 2021</v>
      </c>
      <c r="Q9" s="29">
        <v>9</v>
      </c>
      <c r="S9" s="29" t="s">
        <v>159</v>
      </c>
      <c r="T9" s="29" t="s">
        <v>160</v>
      </c>
    </row>
    <row r="10" spans="1:29" x14ac:dyDescent="0.25">
      <c r="B10" t="str">
        <f ca="1">LEFT(A2,LEN(A2)-6)</f>
        <v>15603</v>
      </c>
      <c r="C10" t="str">
        <f ca="1">RIGHT(A2,4)</f>
        <v>2021</v>
      </c>
      <c r="D10" t="str">
        <f ca="1">LEFT(RIGHT(A2,6),2)</f>
        <v>T4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112666.22</v>
      </c>
      <c r="J10">
        <f>EstadoFlujoEfectivo!E15</f>
        <v>0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2021 al 31 de Diciembre de 2021</v>
      </c>
      <c r="Q10" s="29">
        <v>12</v>
      </c>
      <c r="S10" s="29" t="s">
        <v>161</v>
      </c>
      <c r="T10" s="29" t="s">
        <v>162</v>
      </c>
    </row>
    <row r="11" spans="1:29" x14ac:dyDescent="0.25">
      <c r="B11" t="str">
        <f ca="1">LEFT(A2,LEN(A2)-6)</f>
        <v>15603</v>
      </c>
      <c r="C11" t="str">
        <f ca="1">RIGHT(A2,4)</f>
        <v>2021</v>
      </c>
      <c r="D11" t="str">
        <f ca="1">LEFT(RIGHT(A2,6),2)</f>
        <v>T4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3955244.26</v>
      </c>
      <c r="J11">
        <f>EstadoFlujoEfectivo!E16</f>
        <v>0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2021 al 30 de Abril de 2021</v>
      </c>
      <c r="Q11" s="29">
        <v>4</v>
      </c>
      <c r="S11" s="29" t="s">
        <v>163</v>
      </c>
      <c r="T11" s="29" t="s">
        <v>164</v>
      </c>
    </row>
    <row r="12" spans="1:29" x14ac:dyDescent="0.25">
      <c r="B12" t="str">
        <f ca="1">LEFT(A2,LEN(A2)-6)</f>
        <v>15603</v>
      </c>
      <c r="C12" t="str">
        <f ca="1">RIGHT(A2,4)</f>
        <v>2021</v>
      </c>
      <c r="D12" t="str">
        <f ca="1">LEFT(RIGHT(A2,6),2)</f>
        <v>T4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1001942.29</v>
      </c>
      <c r="J12">
        <f>EstadoFlujoEfectivo!E17</f>
        <v>0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2021 al 31 de Agosto de 2021</v>
      </c>
      <c r="Q12" s="29">
        <v>8</v>
      </c>
      <c r="S12" s="29" t="s">
        <v>165</v>
      </c>
      <c r="T12" s="29" t="s">
        <v>166</v>
      </c>
    </row>
    <row r="13" spans="1:29" x14ac:dyDescent="0.25">
      <c r="B13" t="str">
        <f ca="1">LEFT(A2,LEN(A2)-6)</f>
        <v>15603</v>
      </c>
      <c r="C13" t="str">
        <f ca="1">RIGHT(A2,4)</f>
        <v>2021</v>
      </c>
      <c r="D13" t="str">
        <f ca="1">LEFT(RIGHT(A2,6),2)</f>
        <v>T4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1235374.1499999999</v>
      </c>
      <c r="J13">
        <f>EstadoFlujoEfectivo!E18</f>
        <v>0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2021 al 31 de Diciembre de 2021</v>
      </c>
      <c r="Q13" s="29">
        <v>12</v>
      </c>
      <c r="S13" s="29" t="s">
        <v>167</v>
      </c>
      <c r="T13" s="29" t="s">
        <v>168</v>
      </c>
    </row>
    <row r="14" spans="1:29" x14ac:dyDescent="0.25">
      <c r="B14" t="str">
        <f ca="1">LEFT(A2,LEN(A2)-6)</f>
        <v>15603</v>
      </c>
      <c r="C14" t="str">
        <f ca="1">RIGHT(A2,4)</f>
        <v>2021</v>
      </c>
      <c r="D14" t="str">
        <f ca="1">LEFT(RIGHT(A2,6),2)</f>
        <v>T4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174778.21</v>
      </c>
      <c r="J14">
        <f>EstadoFlujoEfectivo!E19</f>
        <v>0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2021 al 30 de Junio de 2021</v>
      </c>
      <c r="Q14" s="29">
        <v>6</v>
      </c>
      <c r="S14" s="29" t="s">
        <v>169</v>
      </c>
      <c r="T14" s="29" t="s">
        <v>170</v>
      </c>
    </row>
    <row r="15" spans="1:29" x14ac:dyDescent="0.25">
      <c r="B15" t="str">
        <f ca="1">LEFT(A2,LEN(A2)-6)</f>
        <v>15603</v>
      </c>
      <c r="C15" t="str">
        <f ca="1">RIGHT(A2,4)</f>
        <v>2021</v>
      </c>
      <c r="D15" t="str">
        <f ca="1">LEFT(RIGHT(A2,6),2)</f>
        <v>T4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429734.9</v>
      </c>
      <c r="J15">
        <f>EstadoFlujoEfectivo!E20</f>
        <v>0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9" t="s">
        <v>141</v>
      </c>
      <c r="P15" s="29" t="str">
        <f ca="1">"01 de Julio de "&amp;C2&amp;" al 31 de Diciembre de "&amp;C2</f>
        <v>01 de Julio de 2021 al 31 de Diciembre de 2021</v>
      </c>
      <c r="Q15" s="29">
        <v>12</v>
      </c>
      <c r="S15" s="29" t="s">
        <v>171</v>
      </c>
      <c r="T15" s="29" t="s">
        <v>172</v>
      </c>
    </row>
    <row r="16" spans="1:29" x14ac:dyDescent="0.25">
      <c r="B16" t="str">
        <f ca="1">LEFT(A2,LEN(A2)-6)</f>
        <v>15603</v>
      </c>
      <c r="C16" t="str">
        <f ca="1">RIGHT(A2,4)</f>
        <v>2021</v>
      </c>
      <c r="D16" t="str">
        <f ca="1">LEFT(RIGHT(A2,6),2)</f>
        <v>T4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1113414.71</v>
      </c>
      <c r="J16">
        <f>EstadoFlujoEfectivo!E21</f>
        <v>0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9" t="s">
        <v>142</v>
      </c>
      <c r="P16" s="29" t="str">
        <f ca="1">"01 de Enero de "&amp;C2&amp;" al 31 de Diciembre de " &amp; C2</f>
        <v>01 de Enero de 2021 al 31 de Diciembre de 2021</v>
      </c>
      <c r="Q16" s="29">
        <v>12</v>
      </c>
      <c r="S16" s="29" t="s">
        <v>173</v>
      </c>
      <c r="T16" s="29" t="s">
        <v>174</v>
      </c>
    </row>
    <row r="17" spans="2:20" x14ac:dyDescent="0.25">
      <c r="B17" t="str">
        <f ca="1">LEFT(A2,LEN(A2)-6)</f>
        <v>15603</v>
      </c>
      <c r="C17" t="str">
        <f ca="1">RIGHT(A2,4)</f>
        <v>2021</v>
      </c>
      <c r="D17" t="str">
        <f ca="1">LEFT(RIGHT(A2,6),2)</f>
        <v>T4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-2538036.8199999998</v>
      </c>
      <c r="J17">
        <f>EstadoFlujoEfectivo!E22</f>
        <v>0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str">
        <f ca="1">LEFT(A2,LEN(A2)-6)</f>
        <v>15603</v>
      </c>
      <c r="C18" t="str">
        <f ca="1">RIGHT(A2,4)</f>
        <v>2021</v>
      </c>
      <c r="D18" t="str">
        <f ca="1">LEFT(RIGHT(A2,6),2)</f>
        <v>T4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str">
        <f ca="1">LEFT(A2,LEN(A2)-6)</f>
        <v>15603</v>
      </c>
      <c r="C19" t="str">
        <f ca="1">RIGHT(A2,4)</f>
        <v>2021</v>
      </c>
      <c r="D19" t="str">
        <f ca="1">LEFT(RIGHT(A2,6),2)</f>
        <v>T4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str">
        <f ca="1">LEFT(A2,LEN(A2)-6)</f>
        <v>15603</v>
      </c>
      <c r="C20" t="str">
        <f ca="1">RIGHT(A2,4)</f>
        <v>2021</v>
      </c>
      <c r="D20" t="str">
        <f ca="1">LEFT(RIGHT(A2,6),2)</f>
        <v>T4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str">
        <f ca="1">LEFT(A2,LEN(A2)-6)</f>
        <v>15603</v>
      </c>
      <c r="C21" t="str">
        <f ca="1">RIGHT(A2,4)</f>
        <v>2021</v>
      </c>
      <c r="D21" t="str">
        <f ca="1">LEFT(RIGHT(A2,6),2)</f>
        <v>T4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str">
        <f ca="1">LEFT(A2,LEN(A2)-6)</f>
        <v>15603</v>
      </c>
      <c r="C22" t="str">
        <f ca="1">RIGHT(A2,4)</f>
        <v>2021</v>
      </c>
      <c r="D22" t="str">
        <f ca="1">LEFT(RIGHT(A2,6),2)</f>
        <v>T4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str">
        <f ca="1">LEFT(A2,LEN(A2)-6)</f>
        <v>15603</v>
      </c>
      <c r="C23" t="str">
        <f ca="1">RIGHT(A2,4)</f>
        <v>2021</v>
      </c>
      <c r="D23" t="str">
        <f ca="1">LEFT(RIGHT(A2,6),2)</f>
        <v>T4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str">
        <f ca="1">LEFT(A2,LEN(A2)-6)</f>
        <v>15603</v>
      </c>
      <c r="C24" t="str">
        <f ca="1">RIGHT(A2,4)</f>
        <v>2021</v>
      </c>
      <c r="D24" t="str">
        <f ca="1">LEFT(RIGHT(A2,6),2)</f>
        <v>T4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0</v>
      </c>
      <c r="J24">
        <f>EstadoFlujoEfectivo!E31</f>
        <v>0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str">
        <f ca="1">LEFT(A2,LEN(A2)-6)</f>
        <v>15603</v>
      </c>
      <c r="C25" t="str">
        <f ca="1">RIGHT(A2,4)</f>
        <v>2021</v>
      </c>
      <c r="D25" t="str">
        <f ca="1">LEFT(RIGHT(A2,6),2)</f>
        <v>T4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0</v>
      </c>
      <c r="J25">
        <f>EstadoFlujoEfectivo!E32</f>
        <v>0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str">
        <f ca="1">LEFT(A2,LEN(A2)-6)</f>
        <v>15603</v>
      </c>
      <c r="C26" t="str">
        <f ca="1">RIGHT(A2,4)</f>
        <v>2021</v>
      </c>
      <c r="D26" t="str">
        <f ca="1">LEFT(RIGHT(A2,6),2)</f>
        <v>T4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str">
        <f ca="1">LEFT(A2,LEN(A2)-6)</f>
        <v>15603</v>
      </c>
      <c r="C27" t="str">
        <f ca="1">RIGHT(A2,4)</f>
        <v>2021</v>
      </c>
      <c r="D27" t="str">
        <f ca="1">LEFT(RIGHT(A2,6),2)</f>
        <v>T4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str">
        <f ca="1">LEFT(A2,LEN(A2)-6)</f>
        <v>15603</v>
      </c>
      <c r="C28" t="str">
        <f ca="1">RIGHT(A2,4)</f>
        <v>2021</v>
      </c>
      <c r="D28" t="str">
        <f ca="1">LEFT(RIGHT(A2,6),2)</f>
        <v>T4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str">
        <f ca="1">LEFT(A2,LEN(A2)-6)</f>
        <v>15603</v>
      </c>
      <c r="C29" t="str">
        <f ca="1">RIGHT(A2,4)</f>
        <v>2021</v>
      </c>
      <c r="D29" t="str">
        <f ca="1">LEFT(RIGHT(A2,6),2)</f>
        <v>T4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str">
        <f ca="1">LEFT(A2,LEN(A2)-6)</f>
        <v>15603</v>
      </c>
      <c r="C30" t="str">
        <f ca="1">RIGHT(A2,4)</f>
        <v>2021</v>
      </c>
      <c r="D30" t="str">
        <f ca="1">LEFT(RIGHT(A2,6),2)</f>
        <v>T4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0</v>
      </c>
      <c r="J30">
        <f>EstadoFlujoEfectivo!E37</f>
        <v>0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str">
        <f ca="1">LEFT(A2,LEN(A2)-6)</f>
        <v>15603</v>
      </c>
      <c r="C31" t="str">
        <f ca="1">RIGHT(A2,4)</f>
        <v>2021</v>
      </c>
      <c r="D31" t="str">
        <f ca="1">LEFT(RIGHT(A2,6),2)</f>
        <v>T4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3053090.66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29" t="s">
        <v>203</v>
      </c>
      <c r="T31" s="29" t="s">
        <v>204</v>
      </c>
    </row>
    <row r="32" spans="2:20" x14ac:dyDescent="0.25">
      <c r="B32" t="str">
        <f ca="1">LEFT(A2,LEN(A2)-6)</f>
        <v>15603</v>
      </c>
      <c r="C32" t="str">
        <f ca="1">RIGHT(A2,4)</f>
        <v>2021</v>
      </c>
      <c r="D32" t="str">
        <f ca="1">LEFT(RIGHT(A2,6),2)</f>
        <v>T4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2947387.72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str">
        <f ca="1">LEFT(A2,LEN(A2)-6)</f>
        <v>15603</v>
      </c>
      <c r="C33" t="str">
        <f ca="1">RIGHT(A2,4)</f>
        <v>2021</v>
      </c>
      <c r="D33" t="str">
        <f ca="1">LEFT(RIGHT(A2,6),2)</f>
        <v>T4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str">
        <f ca="1">LEFT(A2,LEN(A2)-6)</f>
        <v>15603</v>
      </c>
      <c r="C34" t="str">
        <f ca="1">RIGHT(A2,4)</f>
        <v>2021</v>
      </c>
      <c r="D34" t="str">
        <f ca="1">LEFT(RIGHT(A2,6),2)</f>
        <v>T4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105702.94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str">
        <f ca="1">LEFT(A2,LEN(A2)-6)</f>
        <v>15603</v>
      </c>
      <c r="C35" t="str">
        <f ca="1">RIGHT(A2,4)</f>
        <v>2021</v>
      </c>
      <c r="D35" t="str">
        <f ca="1">LEFT(RIGHT(A2,6),2)</f>
        <v>T4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762458.61</v>
      </c>
      <c r="J35">
        <f>EstadoFlujoEfectivo!E44</f>
        <v>0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str">
        <f ca="1">LEFT(A2,LEN(A2)-6)</f>
        <v>15603</v>
      </c>
      <c r="C36" t="str">
        <f ca="1">RIGHT(A2,4)</f>
        <v>2021</v>
      </c>
      <c r="D36" t="str">
        <f ca="1">LEFT(RIGHT(A2,6),2)</f>
        <v>T4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str">
        <f ca="1">LEFT(A2,LEN(A2)-6)</f>
        <v>15603</v>
      </c>
      <c r="C37" t="str">
        <f ca="1">RIGHT(A2,4)</f>
        <v>2021</v>
      </c>
      <c r="D37" t="str">
        <f ca="1">LEFT(RIGHT(A2,6),2)</f>
        <v>T4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134172.73000000001</v>
      </c>
      <c r="J37">
        <f>EstadoFlujoEfectivo!E46</f>
        <v>0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str">
        <f ca="1">LEFT(A2,LEN(A2)-6)</f>
        <v>15603</v>
      </c>
      <c r="C38" t="str">
        <f ca="1">RIGHT(A2,4)</f>
        <v>2021</v>
      </c>
      <c r="D38" t="str">
        <f ca="1">LEFT(RIGHT(A2,6),2)</f>
        <v>T4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628285.88</v>
      </c>
      <c r="J38">
        <f>EstadoFlujoEfectivo!E47</f>
        <v>0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str">
        <f ca="1">LEFT(A2,LEN(A2)-6)</f>
        <v>15603</v>
      </c>
      <c r="C39" t="str">
        <f ca="1">RIGHT(A2,4)</f>
        <v>2021</v>
      </c>
      <c r="D39" t="str">
        <f ca="1">LEFT(RIGHT(A2,6),2)</f>
        <v>T4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2290632.0500000003</v>
      </c>
      <c r="J39">
        <f>EstadoFlujoEfectivo!E48</f>
        <v>0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str">
        <f ca="1">LEFT(A2,LEN(A2)-6)</f>
        <v>15603</v>
      </c>
      <c r="C40" t="str">
        <f ca="1">RIGHT(A2,4)</f>
        <v>2021</v>
      </c>
      <c r="D40" t="str">
        <f ca="1">LEFT(RIGHT(A2,6),2)</f>
        <v>T4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-247404.76999999955</v>
      </c>
      <c r="J40">
        <f>EstadoFlujoEfectivo!E50</f>
        <v>0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str">
        <f ca="1">LEFT(A2,LEN(A2)-6)</f>
        <v>15603</v>
      </c>
      <c r="C41" t="str">
        <f ca="1">RIGHT(A2,4)</f>
        <v>2021</v>
      </c>
      <c r="D41" t="str">
        <f ca="1">LEFT(RIGHT(A2,6),2)</f>
        <v>T4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str">
        <f ca="1">LEFT(A2,LEN(A2)-6)</f>
        <v>15603</v>
      </c>
      <c r="C42" t="str">
        <f ca="1">RIGHT(A2,4)</f>
        <v>2021</v>
      </c>
      <c r="D42" t="str">
        <f ca="1">LEFT(RIGHT(A2,6),2)</f>
        <v>T4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1832125.82</v>
      </c>
      <c r="J42">
        <f>EstadoFlujoEfectivo!E53</f>
        <v>0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29" t="s">
        <v>225</v>
      </c>
      <c r="T42" s="29" t="s">
        <v>226</v>
      </c>
    </row>
    <row r="43" spans="2:20" x14ac:dyDescent="0.25">
      <c r="B43" t="str">
        <f ca="1">LEFT(A2,LEN(A2)-6)</f>
        <v>15603</v>
      </c>
      <c r="C43" t="str">
        <f ca="1">RIGHT(A2,4)</f>
        <v>2021</v>
      </c>
      <c r="D43" t="str">
        <f ca="1">LEFT(RIGHT(A2,6),2)</f>
        <v>T4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1584721.0500000005</v>
      </c>
      <c r="J43">
        <f>EstadoFlujoEfectivo!E54</f>
        <v>0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29" t="s">
        <v>227</v>
      </c>
      <c r="T43" s="29" t="s">
        <v>228</v>
      </c>
    </row>
    <row r="44" spans="2:20" x14ac:dyDescent="0.25">
      <c r="S44" s="29" t="s">
        <v>229</v>
      </c>
      <c r="T44" s="29" t="s">
        <v>230</v>
      </c>
    </row>
    <row r="45" spans="2:20" x14ac:dyDescent="0.25">
      <c r="S45" s="29" t="s">
        <v>231</v>
      </c>
      <c r="T45" s="29" t="s">
        <v>232</v>
      </c>
    </row>
    <row r="46" spans="2:20" x14ac:dyDescent="0.25">
      <c r="S46" s="29" t="s">
        <v>233</v>
      </c>
      <c r="T46" s="29" t="s">
        <v>234</v>
      </c>
    </row>
    <row r="47" spans="2:20" x14ac:dyDescent="0.25">
      <c r="S47" s="29" t="s">
        <v>235</v>
      </c>
      <c r="T47" s="29" t="s">
        <v>236</v>
      </c>
    </row>
    <row r="48" spans="2:20" x14ac:dyDescent="0.25">
      <c r="S48" s="29" t="s">
        <v>237</v>
      </c>
      <c r="T48" s="29" t="s">
        <v>238</v>
      </c>
    </row>
    <row r="49" spans="19:20" x14ac:dyDescent="0.25">
      <c r="S49" s="29" t="s">
        <v>239</v>
      </c>
      <c r="T49" s="29" t="s">
        <v>240</v>
      </c>
    </row>
    <row r="50" spans="19:20" x14ac:dyDescent="0.25">
      <c r="S50" s="37" t="s">
        <v>778</v>
      </c>
      <c r="T50" s="29" t="s">
        <v>776</v>
      </c>
    </row>
    <row r="51" spans="19:20" x14ac:dyDescent="0.25">
      <c r="S51" s="37" t="s">
        <v>779</v>
      </c>
      <c r="T51" s="29" t="s">
        <v>777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29" t="s">
        <v>279</v>
      </c>
      <c r="T71" s="29" t="s">
        <v>280</v>
      </c>
    </row>
    <row r="72" spans="19:20" x14ac:dyDescent="0.25">
      <c r="S72" s="29" t="s">
        <v>281</v>
      </c>
      <c r="T72" s="29" t="s">
        <v>282</v>
      </c>
    </row>
    <row r="73" spans="19:20" x14ac:dyDescent="0.25">
      <c r="S73" s="29" t="s">
        <v>283</v>
      </c>
      <c r="T73" s="29" t="s">
        <v>284</v>
      </c>
    </row>
    <row r="74" spans="19:20" x14ac:dyDescent="0.25">
      <c r="S74" s="29" t="s">
        <v>285</v>
      </c>
      <c r="T74" s="29" t="s">
        <v>286</v>
      </c>
    </row>
    <row r="75" spans="19:20" x14ac:dyDescent="0.25">
      <c r="S75" s="29" t="s">
        <v>287</v>
      </c>
      <c r="T75" s="29" t="s">
        <v>288</v>
      </c>
    </row>
    <row r="76" spans="19:20" x14ac:dyDescent="0.25">
      <c r="S76" s="29" t="s">
        <v>289</v>
      </c>
      <c r="T76" s="29" t="s">
        <v>290</v>
      </c>
    </row>
    <row r="77" spans="19:20" x14ac:dyDescent="0.25">
      <c r="S77" s="29" t="s">
        <v>291</v>
      </c>
      <c r="T77" s="29" t="s">
        <v>292</v>
      </c>
    </row>
    <row r="78" spans="19:20" x14ac:dyDescent="0.25">
      <c r="S78" s="29" t="s">
        <v>293</v>
      </c>
      <c r="T78" s="29" t="s">
        <v>294</v>
      </c>
    </row>
    <row r="79" spans="19:20" x14ac:dyDescent="0.25">
      <c r="S79" s="29" t="s">
        <v>295</v>
      </c>
      <c r="T79" s="29" t="s">
        <v>296</v>
      </c>
    </row>
    <row r="80" spans="19:20" x14ac:dyDescent="0.25">
      <c r="S80" s="29" t="s">
        <v>297</v>
      </c>
      <c r="T80" s="29" t="s">
        <v>298</v>
      </c>
    </row>
    <row r="81" spans="19:20" x14ac:dyDescent="0.25">
      <c r="S81" s="29" t="s">
        <v>299</v>
      </c>
      <c r="T81" s="29" t="s">
        <v>300</v>
      </c>
    </row>
    <row r="82" spans="19:20" x14ac:dyDescent="0.25">
      <c r="S82" s="29" t="s">
        <v>301</v>
      </c>
      <c r="T82" s="29" t="s">
        <v>302</v>
      </c>
    </row>
    <row r="83" spans="19:20" x14ac:dyDescent="0.25">
      <c r="S83" s="29" t="s">
        <v>303</v>
      </c>
      <c r="T83" s="29" t="s">
        <v>304</v>
      </c>
    </row>
    <row r="84" spans="19:20" x14ac:dyDescent="0.25">
      <c r="S84" s="29" t="s">
        <v>305</v>
      </c>
      <c r="T84" s="29" t="s">
        <v>306</v>
      </c>
    </row>
    <row r="85" spans="19:20" x14ac:dyDescent="0.25">
      <c r="S85" s="29" t="s">
        <v>307</v>
      </c>
      <c r="T85" s="29" t="s">
        <v>308</v>
      </c>
    </row>
    <row r="86" spans="19:20" x14ac:dyDescent="0.25">
      <c r="S86" s="29" t="s">
        <v>309</v>
      </c>
      <c r="T86" s="29" t="s">
        <v>310</v>
      </c>
    </row>
    <row r="87" spans="19:20" x14ac:dyDescent="0.25">
      <c r="S87" s="29" t="s">
        <v>311</v>
      </c>
      <c r="T87" s="29" t="s">
        <v>312</v>
      </c>
    </row>
    <row r="88" spans="19:20" x14ac:dyDescent="0.25">
      <c r="S88" s="29" t="s">
        <v>313</v>
      </c>
      <c r="T88" s="29" t="s">
        <v>314</v>
      </c>
    </row>
    <row r="89" spans="19:20" x14ac:dyDescent="0.25">
      <c r="S89" s="29" t="s">
        <v>315</v>
      </c>
      <c r="T89" s="29" t="s">
        <v>316</v>
      </c>
    </row>
    <row r="90" spans="19:20" x14ac:dyDescent="0.25">
      <c r="S90" s="29" t="s">
        <v>317</v>
      </c>
      <c r="T90" s="29" t="s">
        <v>318</v>
      </c>
    </row>
    <row r="91" spans="19:20" x14ac:dyDescent="0.25">
      <c r="S91" s="29" t="s">
        <v>319</v>
      </c>
      <c r="T91" s="29" t="s">
        <v>320</v>
      </c>
    </row>
    <row r="92" spans="19:20" x14ac:dyDescent="0.25">
      <c r="S92" s="29" t="s">
        <v>321</v>
      </c>
      <c r="T92" s="29" t="s">
        <v>322</v>
      </c>
    </row>
    <row r="93" spans="19:20" x14ac:dyDescent="0.25">
      <c r="S93" s="29" t="s">
        <v>323</v>
      </c>
      <c r="T93" s="29" t="s">
        <v>324</v>
      </c>
    </row>
    <row r="94" spans="19:20" x14ac:dyDescent="0.25">
      <c r="S94" s="29" t="s">
        <v>325</v>
      </c>
      <c r="T94" s="29" t="s">
        <v>326</v>
      </c>
    </row>
    <row r="95" spans="19:20" x14ac:dyDescent="0.25">
      <c r="S95" s="29" t="s">
        <v>327</v>
      </c>
      <c r="T95" s="29" t="s">
        <v>328</v>
      </c>
    </row>
    <row r="96" spans="19:20" x14ac:dyDescent="0.25">
      <c r="S96" s="29" t="s">
        <v>329</v>
      </c>
      <c r="T96" s="29" t="s">
        <v>330</v>
      </c>
    </row>
    <row r="97" spans="19:20" x14ac:dyDescent="0.25">
      <c r="S97" s="29" t="s">
        <v>331</v>
      </c>
      <c r="T97" s="29" t="s">
        <v>332</v>
      </c>
    </row>
    <row r="98" spans="19:20" x14ac:dyDescent="0.25">
      <c r="S98" s="29" t="s">
        <v>333</v>
      </c>
      <c r="T98" s="29" t="s">
        <v>334</v>
      </c>
    </row>
    <row r="99" spans="19:20" x14ac:dyDescent="0.25">
      <c r="S99" s="29" t="s">
        <v>335</v>
      </c>
      <c r="T99" s="29" t="s">
        <v>336</v>
      </c>
    </row>
    <row r="100" spans="19:20" x14ac:dyDescent="0.25">
      <c r="S100" s="29" t="s">
        <v>337</v>
      </c>
      <c r="T100" s="29" t="s">
        <v>338</v>
      </c>
    </row>
    <row r="101" spans="19:20" x14ac:dyDescent="0.25">
      <c r="S101" s="29" t="s">
        <v>339</v>
      </c>
      <c r="T101" s="29" t="s">
        <v>340</v>
      </c>
    </row>
    <row r="102" spans="19:20" x14ac:dyDescent="0.25">
      <c r="S102" s="29" t="s">
        <v>341</v>
      </c>
      <c r="T102" s="29" t="s">
        <v>342</v>
      </c>
    </row>
    <row r="103" spans="19:20" x14ac:dyDescent="0.25">
      <c r="S103" s="29" t="s">
        <v>343</v>
      </c>
      <c r="T103" s="29" t="s">
        <v>344</v>
      </c>
    </row>
    <row r="104" spans="19:20" x14ac:dyDescent="0.25">
      <c r="S104" s="29" t="s">
        <v>345</v>
      </c>
      <c r="T104" s="29" t="s">
        <v>346</v>
      </c>
    </row>
    <row r="105" spans="19:20" x14ac:dyDescent="0.25">
      <c r="S105" s="29" t="s">
        <v>347</v>
      </c>
      <c r="T105" s="29" t="s">
        <v>348</v>
      </c>
    </row>
    <row r="106" spans="19:20" x14ac:dyDescent="0.25">
      <c r="S106" s="29" t="s">
        <v>349</v>
      </c>
      <c r="T106" s="29" t="s">
        <v>350</v>
      </c>
    </row>
    <row r="107" spans="19:20" x14ac:dyDescent="0.25">
      <c r="S107" s="29" t="s">
        <v>351</v>
      </c>
      <c r="T107" s="29" t="s">
        <v>352</v>
      </c>
    </row>
    <row r="108" spans="19:20" x14ac:dyDescent="0.25">
      <c r="S108" s="29" t="s">
        <v>353</v>
      </c>
      <c r="T108" s="29" t="s">
        <v>354</v>
      </c>
    </row>
    <row r="109" spans="19:20" x14ac:dyDescent="0.25">
      <c r="S109" s="29" t="s">
        <v>355</v>
      </c>
      <c r="T109" s="29" t="s">
        <v>356</v>
      </c>
    </row>
    <row r="110" spans="19:20" x14ac:dyDescent="0.25">
      <c r="S110" s="29" t="s">
        <v>357</v>
      </c>
      <c r="T110" s="29" t="s">
        <v>358</v>
      </c>
    </row>
    <row r="111" spans="19:20" x14ac:dyDescent="0.25">
      <c r="S111" s="29" t="s">
        <v>359</v>
      </c>
      <c r="T111" s="29" t="s">
        <v>360</v>
      </c>
    </row>
    <row r="112" spans="19:20" x14ac:dyDescent="0.25">
      <c r="S112" s="29" t="s">
        <v>361</v>
      </c>
      <c r="T112" s="29" t="s">
        <v>362</v>
      </c>
    </row>
    <row r="113" spans="19:20" x14ac:dyDescent="0.25">
      <c r="S113" s="29" t="s">
        <v>363</v>
      </c>
      <c r="T113" s="29" t="s">
        <v>364</v>
      </c>
    </row>
    <row r="114" spans="19:20" x14ac:dyDescent="0.25">
      <c r="S114" s="29" t="s">
        <v>365</v>
      </c>
      <c r="T114" s="29" t="s">
        <v>366</v>
      </c>
    </row>
    <row r="115" spans="19:20" x14ac:dyDescent="0.25">
      <c r="S115" s="29" t="s">
        <v>367</v>
      </c>
      <c r="T115" s="29" t="s">
        <v>368</v>
      </c>
    </row>
    <row r="116" spans="19:20" x14ac:dyDescent="0.25">
      <c r="S116" s="29" t="s">
        <v>369</v>
      </c>
      <c r="T116" s="29" t="s">
        <v>370</v>
      </c>
    </row>
    <row r="117" spans="19:20" x14ac:dyDescent="0.25">
      <c r="S117" s="29" t="s">
        <v>371</v>
      </c>
      <c r="T117" s="29" t="s">
        <v>372</v>
      </c>
    </row>
    <row r="118" spans="19:20" x14ac:dyDescent="0.25">
      <c r="S118" s="29" t="s">
        <v>373</v>
      </c>
      <c r="T118" s="29" t="s">
        <v>374</v>
      </c>
    </row>
    <row r="119" spans="19:20" x14ac:dyDescent="0.25">
      <c r="S119" s="29" t="s">
        <v>375</v>
      </c>
      <c r="T119" s="29" t="s">
        <v>376</v>
      </c>
    </row>
    <row r="120" spans="19:20" x14ac:dyDescent="0.25">
      <c r="S120" s="29" t="s">
        <v>377</v>
      </c>
      <c r="T120" s="29" t="s">
        <v>378</v>
      </c>
    </row>
    <row r="121" spans="19:20" x14ac:dyDescent="0.25">
      <c r="S121" s="29" t="s">
        <v>379</v>
      </c>
      <c r="T121" s="29" t="s">
        <v>380</v>
      </c>
    </row>
    <row r="122" spans="19:20" x14ac:dyDescent="0.25">
      <c r="S122" s="29" t="s">
        <v>381</v>
      </c>
      <c r="T122" s="29" t="s">
        <v>382</v>
      </c>
    </row>
    <row r="123" spans="19:20" x14ac:dyDescent="0.25">
      <c r="S123" s="29" t="s">
        <v>383</v>
      </c>
      <c r="T123" s="29" t="s">
        <v>384</v>
      </c>
    </row>
    <row r="124" spans="19:20" x14ac:dyDescent="0.25">
      <c r="S124" s="29" t="s">
        <v>385</v>
      </c>
      <c r="T124" s="29" t="s">
        <v>386</v>
      </c>
    </row>
    <row r="125" spans="19:20" x14ac:dyDescent="0.25">
      <c r="S125" s="29" t="s">
        <v>387</v>
      </c>
      <c r="T125" s="29" t="s">
        <v>388</v>
      </c>
    </row>
    <row r="126" spans="19:20" x14ac:dyDescent="0.25">
      <c r="S126" s="29" t="s">
        <v>389</v>
      </c>
      <c r="T126" s="29" t="s">
        <v>390</v>
      </c>
    </row>
    <row r="127" spans="19:20" x14ac:dyDescent="0.25">
      <c r="S127" s="29" t="s">
        <v>391</v>
      </c>
      <c r="T127" s="29" t="s">
        <v>392</v>
      </c>
    </row>
    <row r="128" spans="19:20" x14ac:dyDescent="0.25">
      <c r="S128" s="29" t="s">
        <v>393</v>
      </c>
      <c r="T128" s="29" t="s">
        <v>394</v>
      </c>
    </row>
    <row r="129" spans="19:20" x14ac:dyDescent="0.25">
      <c r="S129" s="29" t="s">
        <v>395</v>
      </c>
      <c r="T129" s="29" t="s">
        <v>396</v>
      </c>
    </row>
    <row r="130" spans="19:20" x14ac:dyDescent="0.25">
      <c r="S130" s="29" t="s">
        <v>397</v>
      </c>
      <c r="T130" s="29" t="s">
        <v>398</v>
      </c>
    </row>
    <row r="131" spans="19:20" x14ac:dyDescent="0.25">
      <c r="S131" s="29" t="s">
        <v>399</v>
      </c>
      <c r="T131" s="29" t="s">
        <v>400</v>
      </c>
    </row>
    <row r="132" spans="19:20" x14ac:dyDescent="0.25">
      <c r="S132" s="29" t="s">
        <v>401</v>
      </c>
      <c r="T132" s="29" t="s">
        <v>402</v>
      </c>
    </row>
    <row r="133" spans="19:20" x14ac:dyDescent="0.25">
      <c r="S133" s="29" t="s">
        <v>403</v>
      </c>
      <c r="T133" s="29" t="s">
        <v>404</v>
      </c>
    </row>
    <row r="134" spans="19:20" x14ac:dyDescent="0.25">
      <c r="S134" s="29" t="s">
        <v>405</v>
      </c>
      <c r="T134" s="29" t="s">
        <v>406</v>
      </c>
    </row>
    <row r="135" spans="19:20" x14ac:dyDescent="0.25">
      <c r="S135" s="29" t="s">
        <v>407</v>
      </c>
      <c r="T135" s="29" t="s">
        <v>408</v>
      </c>
    </row>
    <row r="136" spans="19:20" x14ac:dyDescent="0.25">
      <c r="S136" s="29" t="s">
        <v>409</v>
      </c>
      <c r="T136" s="29" t="s">
        <v>410</v>
      </c>
    </row>
    <row r="137" spans="19:20" x14ac:dyDescent="0.25">
      <c r="S137" s="29" t="s">
        <v>411</v>
      </c>
      <c r="T137" s="29" t="s">
        <v>412</v>
      </c>
    </row>
    <row r="138" spans="19:20" x14ac:dyDescent="0.25">
      <c r="S138" s="29" t="s">
        <v>413</v>
      </c>
      <c r="T138" s="29" t="s">
        <v>414</v>
      </c>
    </row>
    <row r="139" spans="19:20" x14ac:dyDescent="0.25">
      <c r="S139" s="29" t="s">
        <v>415</v>
      </c>
      <c r="T139" s="29" t="s">
        <v>416</v>
      </c>
    </row>
    <row r="140" spans="19:20" x14ac:dyDescent="0.25">
      <c r="S140" s="29" t="s">
        <v>417</v>
      </c>
      <c r="T140" s="29" t="s">
        <v>418</v>
      </c>
    </row>
    <row r="141" spans="19:20" x14ac:dyDescent="0.25">
      <c r="S141" s="29" t="s">
        <v>419</v>
      </c>
      <c r="T141" s="29" t="s">
        <v>420</v>
      </c>
    </row>
    <row r="142" spans="19:20" x14ac:dyDescent="0.25">
      <c r="S142" s="29" t="s">
        <v>421</v>
      </c>
      <c r="T142" s="29" t="s">
        <v>422</v>
      </c>
    </row>
    <row r="143" spans="19:20" x14ac:dyDescent="0.25">
      <c r="S143" s="29" t="s">
        <v>423</v>
      </c>
      <c r="T143" s="29" t="s">
        <v>424</v>
      </c>
    </row>
    <row r="144" spans="19:20" x14ac:dyDescent="0.25">
      <c r="S144" s="29" t="s">
        <v>425</v>
      </c>
      <c r="T144" s="29" t="s">
        <v>426</v>
      </c>
    </row>
    <row r="145" spans="19:20" x14ac:dyDescent="0.25">
      <c r="S145" s="29" t="s">
        <v>427</v>
      </c>
      <c r="T145" s="29" t="s">
        <v>428</v>
      </c>
    </row>
    <row r="146" spans="19:20" x14ac:dyDescent="0.25">
      <c r="S146" s="29" t="s">
        <v>429</v>
      </c>
      <c r="T146" s="29" t="s">
        <v>430</v>
      </c>
    </row>
    <row r="147" spans="19:20" x14ac:dyDescent="0.25">
      <c r="S147" s="29" t="s">
        <v>431</v>
      </c>
      <c r="T147" s="29" t="s">
        <v>432</v>
      </c>
    </row>
    <row r="148" spans="19:20" x14ac:dyDescent="0.25">
      <c r="S148" s="29" t="s">
        <v>433</v>
      </c>
      <c r="T148" s="29" t="s">
        <v>434</v>
      </c>
    </row>
    <row r="149" spans="19:20" x14ac:dyDescent="0.25">
      <c r="S149" s="29" t="s">
        <v>435</v>
      </c>
      <c r="T149" s="29" t="s">
        <v>436</v>
      </c>
    </row>
    <row r="150" spans="19:20" x14ac:dyDescent="0.25">
      <c r="S150" s="29" t="s">
        <v>437</v>
      </c>
      <c r="T150" s="29" t="s">
        <v>438</v>
      </c>
    </row>
    <row r="151" spans="19:20" x14ac:dyDescent="0.25">
      <c r="S151" s="29" t="s">
        <v>439</v>
      </c>
      <c r="T151" s="29" t="s">
        <v>440</v>
      </c>
    </row>
    <row r="152" spans="19:20" x14ac:dyDescent="0.25">
      <c r="S152" s="29" t="s">
        <v>441</v>
      </c>
      <c r="T152" s="29" t="s">
        <v>442</v>
      </c>
    </row>
    <row r="153" spans="19:20" x14ac:dyDescent="0.25">
      <c r="S153" s="29" t="s">
        <v>443</v>
      </c>
      <c r="T153" s="29" t="s">
        <v>444</v>
      </c>
    </row>
    <row r="154" spans="19:20" x14ac:dyDescent="0.25">
      <c r="S154" s="29" t="s">
        <v>445</v>
      </c>
      <c r="T154" s="29" t="s">
        <v>446</v>
      </c>
    </row>
    <row r="155" spans="19:20" x14ac:dyDescent="0.25">
      <c r="S155" s="29" t="s">
        <v>447</v>
      </c>
      <c r="T155" s="29" t="s">
        <v>448</v>
      </c>
    </row>
    <row r="156" spans="19:20" x14ac:dyDescent="0.25">
      <c r="S156" s="29" t="s">
        <v>449</v>
      </c>
      <c r="T156" s="29" t="s">
        <v>450</v>
      </c>
    </row>
    <row r="157" spans="19:20" x14ac:dyDescent="0.25">
      <c r="S157" s="29" t="s">
        <v>451</v>
      </c>
      <c r="T157" s="29" t="s">
        <v>452</v>
      </c>
    </row>
    <row r="158" spans="19:20" x14ac:dyDescent="0.25">
      <c r="S158" s="29" t="s">
        <v>453</v>
      </c>
      <c r="T158" s="29" t="s">
        <v>454</v>
      </c>
    </row>
    <row r="159" spans="19:20" x14ac:dyDescent="0.25">
      <c r="S159" s="29" t="s">
        <v>455</v>
      </c>
      <c r="T159" s="29" t="s">
        <v>456</v>
      </c>
    </row>
    <row r="160" spans="19:20" x14ac:dyDescent="0.25">
      <c r="S160" s="29" t="s">
        <v>457</v>
      </c>
      <c r="T160" s="29" t="s">
        <v>458</v>
      </c>
    </row>
    <row r="161" spans="19:20" x14ac:dyDescent="0.25">
      <c r="S161" s="29" t="s">
        <v>459</v>
      </c>
      <c r="T161" s="29" t="s">
        <v>460</v>
      </c>
    </row>
    <row r="162" spans="19:20" x14ac:dyDescent="0.25">
      <c r="S162" s="29" t="s">
        <v>461</v>
      </c>
      <c r="T162" s="29" t="s">
        <v>462</v>
      </c>
    </row>
    <row r="163" spans="19:20" x14ac:dyDescent="0.25">
      <c r="S163" s="29" t="s">
        <v>463</v>
      </c>
      <c r="T163" s="29" t="s">
        <v>464</v>
      </c>
    </row>
    <row r="164" spans="19:20" x14ac:dyDescent="0.25">
      <c r="S164" s="29" t="s">
        <v>465</v>
      </c>
      <c r="T164" s="29" t="s">
        <v>466</v>
      </c>
    </row>
    <row r="165" spans="19:20" x14ac:dyDescent="0.25">
      <c r="S165" s="29" t="s">
        <v>467</v>
      </c>
      <c r="T165" s="29" t="s">
        <v>468</v>
      </c>
    </row>
    <row r="166" spans="19:20" x14ac:dyDescent="0.25">
      <c r="S166" s="29" t="s">
        <v>790</v>
      </c>
      <c r="T166" s="29" t="s">
        <v>791</v>
      </c>
    </row>
    <row r="167" spans="19:20" x14ac:dyDescent="0.25">
      <c r="S167" s="29" t="s">
        <v>469</v>
      </c>
      <c r="T167" s="29" t="s">
        <v>470</v>
      </c>
    </row>
    <row r="168" spans="19:20" x14ac:dyDescent="0.25">
      <c r="S168" s="29" t="s">
        <v>471</v>
      </c>
      <c r="T168" s="29" t="s">
        <v>472</v>
      </c>
    </row>
    <row r="169" spans="19:20" x14ac:dyDescent="0.25">
      <c r="S169" s="29" t="s">
        <v>473</v>
      </c>
      <c r="T169" s="29" t="s">
        <v>474</v>
      </c>
    </row>
    <row r="170" spans="19:20" x14ac:dyDescent="0.25">
      <c r="S170" s="29" t="s">
        <v>475</v>
      </c>
      <c r="T170" s="29" t="s">
        <v>476</v>
      </c>
    </row>
    <row r="171" spans="19:20" x14ac:dyDescent="0.25">
      <c r="S171" s="29" t="s">
        <v>477</v>
      </c>
      <c r="T171" s="29" t="s">
        <v>478</v>
      </c>
    </row>
    <row r="172" spans="19:20" x14ac:dyDescent="0.25">
      <c r="S172" s="29" t="s">
        <v>479</v>
      </c>
      <c r="T172" s="29" t="s">
        <v>480</v>
      </c>
    </row>
    <row r="173" spans="19:20" x14ac:dyDescent="0.25">
      <c r="S173" s="29" t="s">
        <v>481</v>
      </c>
      <c r="T173" s="29" t="s">
        <v>482</v>
      </c>
    </row>
    <row r="174" spans="19:20" x14ac:dyDescent="0.25">
      <c r="S174" s="29" t="s">
        <v>483</v>
      </c>
      <c r="T174" s="29" t="s">
        <v>484</v>
      </c>
    </row>
    <row r="175" spans="19:20" x14ac:dyDescent="0.25">
      <c r="S175" s="29" t="s">
        <v>485</v>
      </c>
      <c r="T175" s="29" t="s">
        <v>486</v>
      </c>
    </row>
    <row r="176" spans="19:20" x14ac:dyDescent="0.25">
      <c r="S176" s="29" t="s">
        <v>487</v>
      </c>
      <c r="T176" s="29" t="s">
        <v>488</v>
      </c>
    </row>
    <row r="177" spans="19:20" x14ac:dyDescent="0.25">
      <c r="S177" s="29" t="s">
        <v>489</v>
      </c>
      <c r="T177" s="29" t="s">
        <v>490</v>
      </c>
    </row>
    <row r="178" spans="19:20" x14ac:dyDescent="0.25">
      <c r="S178" s="29" t="s">
        <v>491</v>
      </c>
      <c r="T178" s="29" t="s">
        <v>492</v>
      </c>
    </row>
    <row r="179" spans="19:20" x14ac:dyDescent="0.25">
      <c r="S179" s="29" t="s">
        <v>493</v>
      </c>
      <c r="T179" s="29" t="s">
        <v>494</v>
      </c>
    </row>
    <row r="180" spans="19:20" x14ac:dyDescent="0.25">
      <c r="S180" s="29" t="s">
        <v>495</v>
      </c>
      <c r="T180" s="29" t="s">
        <v>496</v>
      </c>
    </row>
    <row r="181" spans="19:20" x14ac:dyDescent="0.25">
      <c r="S181" s="29" t="s">
        <v>497</v>
      </c>
      <c r="T181" s="29" t="s">
        <v>498</v>
      </c>
    </row>
    <row r="182" spans="19:20" x14ac:dyDescent="0.25">
      <c r="S182" s="29" t="s">
        <v>499</v>
      </c>
      <c r="T182" s="29" t="s">
        <v>500</v>
      </c>
    </row>
    <row r="183" spans="19:20" x14ac:dyDescent="0.25">
      <c r="S183" s="29" t="s">
        <v>501</v>
      </c>
      <c r="T183" s="29" t="s">
        <v>502</v>
      </c>
    </row>
    <row r="184" spans="19:20" x14ac:dyDescent="0.25">
      <c r="S184" s="29" t="s">
        <v>503</v>
      </c>
      <c r="T184" s="29" t="s">
        <v>504</v>
      </c>
    </row>
    <row r="185" spans="19:20" x14ac:dyDescent="0.25">
      <c r="S185" s="29" t="s">
        <v>505</v>
      </c>
      <c r="T185" s="29" t="s">
        <v>506</v>
      </c>
    </row>
    <row r="186" spans="19:20" x14ac:dyDescent="0.25">
      <c r="S186" s="29" t="s">
        <v>507</v>
      </c>
      <c r="T186" s="29" t="s">
        <v>508</v>
      </c>
    </row>
    <row r="187" spans="19:20" x14ac:dyDescent="0.25">
      <c r="S187" s="29" t="s">
        <v>509</v>
      </c>
      <c r="T187" s="29" t="s">
        <v>510</v>
      </c>
    </row>
    <row r="188" spans="19:20" x14ac:dyDescent="0.25">
      <c r="S188" s="29" t="s">
        <v>511</v>
      </c>
      <c r="T188" s="29" t="s">
        <v>512</v>
      </c>
    </row>
    <row r="189" spans="19:20" x14ac:dyDescent="0.25">
      <c r="S189" s="29" t="s">
        <v>513</v>
      </c>
      <c r="T189" s="29" t="s">
        <v>514</v>
      </c>
    </row>
    <row r="190" spans="19:20" x14ac:dyDescent="0.25">
      <c r="S190" s="29" t="s">
        <v>515</v>
      </c>
      <c r="T190" s="29" t="s">
        <v>516</v>
      </c>
    </row>
    <row r="191" spans="19:20" x14ac:dyDescent="0.25">
      <c r="S191" s="29" t="s">
        <v>517</v>
      </c>
      <c r="T191" s="29" t="s">
        <v>518</v>
      </c>
    </row>
    <row r="192" spans="19:20" x14ac:dyDescent="0.25">
      <c r="S192" s="29" t="s">
        <v>519</v>
      </c>
      <c r="T192" s="29" t="s">
        <v>520</v>
      </c>
    </row>
    <row r="193" spans="19:20" x14ac:dyDescent="0.25">
      <c r="S193" s="29" t="s">
        <v>521</v>
      </c>
      <c r="T193" s="29" t="s">
        <v>522</v>
      </c>
    </row>
    <row r="194" spans="19:20" x14ac:dyDescent="0.25">
      <c r="S194" s="29" t="s">
        <v>523</v>
      </c>
      <c r="T194" s="29" t="s">
        <v>524</v>
      </c>
    </row>
    <row r="195" spans="19:20" x14ac:dyDescent="0.25">
      <c r="S195" s="29" t="s">
        <v>525</v>
      </c>
      <c r="T195" s="29" t="s">
        <v>526</v>
      </c>
    </row>
    <row r="196" spans="19:20" x14ac:dyDescent="0.25">
      <c r="S196" s="29" t="s">
        <v>527</v>
      </c>
      <c r="T196" s="29" t="s">
        <v>528</v>
      </c>
    </row>
    <row r="197" spans="19:20" x14ac:dyDescent="0.25">
      <c r="S197" s="29" t="s">
        <v>529</v>
      </c>
      <c r="T197" s="29" t="s">
        <v>530</v>
      </c>
    </row>
    <row r="198" spans="19:20" x14ac:dyDescent="0.25">
      <c r="S198" s="29" t="s">
        <v>531</v>
      </c>
      <c r="T198" s="29" t="s">
        <v>532</v>
      </c>
    </row>
    <row r="199" spans="19:20" x14ac:dyDescent="0.25">
      <c r="S199" s="29" t="s">
        <v>533</v>
      </c>
      <c r="T199" s="29" t="s">
        <v>534</v>
      </c>
    </row>
    <row r="200" spans="19:20" x14ac:dyDescent="0.25">
      <c r="S200" s="29" t="s">
        <v>535</v>
      </c>
      <c r="T200" s="29" t="s">
        <v>536</v>
      </c>
    </row>
    <row r="201" spans="19:20" x14ac:dyDescent="0.25">
      <c r="S201" s="29" t="s">
        <v>537</v>
      </c>
      <c r="T201" s="29" t="s">
        <v>538</v>
      </c>
    </row>
    <row r="202" spans="19:20" x14ac:dyDescent="0.25">
      <c r="S202" s="29" t="s">
        <v>539</v>
      </c>
      <c r="T202" s="29" t="s">
        <v>540</v>
      </c>
    </row>
    <row r="203" spans="19:20" x14ac:dyDescent="0.25">
      <c r="S203" s="29" t="s">
        <v>541</v>
      </c>
      <c r="T203" s="29" t="s">
        <v>542</v>
      </c>
    </row>
    <row r="204" spans="19:20" x14ac:dyDescent="0.25">
      <c r="S204" s="29" t="s">
        <v>543</v>
      </c>
      <c r="T204" s="29" t="s">
        <v>544</v>
      </c>
    </row>
    <row r="205" spans="19:20" x14ac:dyDescent="0.25">
      <c r="S205" s="29" t="s">
        <v>545</v>
      </c>
      <c r="T205" s="29" t="s">
        <v>546</v>
      </c>
    </row>
    <row r="206" spans="19:20" x14ac:dyDescent="0.25">
      <c r="S206" s="29" t="s">
        <v>547</v>
      </c>
      <c r="T206" s="29" t="s">
        <v>548</v>
      </c>
    </row>
    <row r="207" spans="19:20" x14ac:dyDescent="0.25">
      <c r="S207" s="29" t="s">
        <v>549</v>
      </c>
      <c r="T207" s="29" t="s">
        <v>550</v>
      </c>
    </row>
    <row r="208" spans="19:20" x14ac:dyDescent="0.25">
      <c r="S208" s="29" t="s">
        <v>551</v>
      </c>
      <c r="T208" s="29" t="s">
        <v>552</v>
      </c>
    </row>
    <row r="209" spans="19:20" x14ac:dyDescent="0.25">
      <c r="S209" s="29" t="s">
        <v>553</v>
      </c>
      <c r="T209" s="29" t="s">
        <v>554</v>
      </c>
    </row>
    <row r="210" spans="19:20" x14ac:dyDescent="0.25">
      <c r="S210" s="29" t="s">
        <v>555</v>
      </c>
      <c r="T210" s="29" t="s">
        <v>556</v>
      </c>
    </row>
    <row r="211" spans="19:20" x14ac:dyDescent="0.25">
      <c r="S211" s="29" t="s">
        <v>557</v>
      </c>
      <c r="T211" s="29" t="s">
        <v>558</v>
      </c>
    </row>
    <row r="212" spans="19:20" x14ac:dyDescent="0.25">
      <c r="S212" s="29" t="s">
        <v>559</v>
      </c>
      <c r="T212" s="29" t="s">
        <v>560</v>
      </c>
    </row>
    <row r="213" spans="19:20" x14ac:dyDescent="0.25">
      <c r="S213" s="29" t="s">
        <v>561</v>
      </c>
      <c r="T213" s="29" t="s">
        <v>562</v>
      </c>
    </row>
    <row r="214" spans="19:20" x14ac:dyDescent="0.25">
      <c r="S214" s="29" t="s">
        <v>563</v>
      </c>
      <c r="T214" s="29" t="s">
        <v>564</v>
      </c>
    </row>
    <row r="215" spans="19:20" x14ac:dyDescent="0.25">
      <c r="S215" s="29" t="s">
        <v>565</v>
      </c>
      <c r="T215" s="29" t="s">
        <v>566</v>
      </c>
    </row>
    <row r="216" spans="19:20" x14ac:dyDescent="0.25">
      <c r="S216" s="29" t="s">
        <v>567</v>
      </c>
      <c r="T216" s="29" t="s">
        <v>568</v>
      </c>
    </row>
    <row r="217" spans="19:20" x14ac:dyDescent="0.25">
      <c r="S217" s="29" t="s">
        <v>569</v>
      </c>
      <c r="T217" s="29" t="s">
        <v>570</v>
      </c>
    </row>
    <row r="218" spans="19:20" x14ac:dyDescent="0.25">
      <c r="S218" s="29" t="s">
        <v>571</v>
      </c>
      <c r="T218" s="29" t="s">
        <v>572</v>
      </c>
    </row>
    <row r="219" spans="19:20" x14ac:dyDescent="0.25">
      <c r="S219" s="29" t="s">
        <v>573</v>
      </c>
      <c r="T219" s="29" t="s">
        <v>574</v>
      </c>
    </row>
    <row r="220" spans="19:20" x14ac:dyDescent="0.25">
      <c r="S220" s="29" t="s">
        <v>575</v>
      </c>
      <c r="T220" s="29" t="s">
        <v>576</v>
      </c>
    </row>
    <row r="221" spans="19:20" x14ac:dyDescent="0.25">
      <c r="S221" s="29" t="s">
        <v>577</v>
      </c>
      <c r="T221" s="29" t="s">
        <v>578</v>
      </c>
    </row>
    <row r="222" spans="19:20" x14ac:dyDescent="0.25">
      <c r="S222" s="29" t="s">
        <v>579</v>
      </c>
      <c r="T222" s="29" t="s">
        <v>580</v>
      </c>
    </row>
    <row r="223" spans="19:20" x14ac:dyDescent="0.25">
      <c r="S223" s="29" t="s">
        <v>581</v>
      </c>
      <c r="T223" s="29" t="s">
        <v>582</v>
      </c>
    </row>
    <row r="224" spans="19:20" x14ac:dyDescent="0.25">
      <c r="S224" s="29" t="s">
        <v>583</v>
      </c>
      <c r="T224" s="29" t="s">
        <v>584</v>
      </c>
    </row>
    <row r="225" spans="19:20" x14ac:dyDescent="0.25">
      <c r="S225" s="29" t="s">
        <v>585</v>
      </c>
      <c r="T225" s="29" t="s">
        <v>586</v>
      </c>
    </row>
    <row r="226" spans="19:20" x14ac:dyDescent="0.25">
      <c r="S226" s="29" t="s">
        <v>587</v>
      </c>
      <c r="T226" s="29" t="s">
        <v>588</v>
      </c>
    </row>
    <row r="227" spans="19:20" x14ac:dyDescent="0.25">
      <c r="S227" s="29" t="s">
        <v>589</v>
      </c>
      <c r="T227" s="29" t="s">
        <v>590</v>
      </c>
    </row>
    <row r="228" spans="19:20" x14ac:dyDescent="0.25">
      <c r="S228" s="29" t="s">
        <v>591</v>
      </c>
      <c r="T228" s="29" t="s">
        <v>592</v>
      </c>
    </row>
    <row r="229" spans="19:20" x14ac:dyDescent="0.25">
      <c r="S229" s="29" t="s">
        <v>593</v>
      </c>
      <c r="T229" s="29" t="s">
        <v>594</v>
      </c>
    </row>
    <row r="230" spans="19:20" x14ac:dyDescent="0.25">
      <c r="S230" s="29" t="s">
        <v>595</v>
      </c>
      <c r="T230" s="29" t="s">
        <v>596</v>
      </c>
    </row>
    <row r="231" spans="19:20" x14ac:dyDescent="0.25">
      <c r="S231" s="29" t="s">
        <v>597</v>
      </c>
      <c r="T231" s="29" t="s">
        <v>598</v>
      </c>
    </row>
    <row r="232" spans="19:20" x14ac:dyDescent="0.25">
      <c r="S232" s="29" t="s">
        <v>599</v>
      </c>
      <c r="T232" s="29" t="s">
        <v>600</v>
      </c>
    </row>
    <row r="233" spans="19:20" x14ac:dyDescent="0.25">
      <c r="S233" s="29" t="s">
        <v>601</v>
      </c>
      <c r="T233" s="29" t="s">
        <v>602</v>
      </c>
    </row>
    <row r="234" spans="19:20" x14ac:dyDescent="0.25">
      <c r="S234" s="29" t="s">
        <v>603</v>
      </c>
      <c r="T234" s="29" t="s">
        <v>604</v>
      </c>
    </row>
    <row r="235" spans="19:20" x14ac:dyDescent="0.25">
      <c r="S235" s="29" t="s">
        <v>605</v>
      </c>
      <c r="T235" s="29" t="s">
        <v>606</v>
      </c>
    </row>
    <row r="236" spans="19:20" x14ac:dyDescent="0.25">
      <c r="S236" s="29" t="s">
        <v>607</v>
      </c>
      <c r="T236" s="29" t="s">
        <v>608</v>
      </c>
    </row>
    <row r="237" spans="19:20" x14ac:dyDescent="0.25">
      <c r="S237" s="29" t="s">
        <v>609</v>
      </c>
      <c r="T237" s="29" t="s">
        <v>610</v>
      </c>
    </row>
    <row r="238" spans="19:20" x14ac:dyDescent="0.25">
      <c r="S238" s="29" t="s">
        <v>611</v>
      </c>
      <c r="T238" s="29" t="s">
        <v>612</v>
      </c>
    </row>
    <row r="239" spans="19:20" x14ac:dyDescent="0.25">
      <c r="S239" s="29" t="s">
        <v>613</v>
      </c>
      <c r="T239" s="29" t="s">
        <v>614</v>
      </c>
    </row>
    <row r="240" spans="19:20" x14ac:dyDescent="0.25">
      <c r="S240" s="29" t="s">
        <v>615</v>
      </c>
      <c r="T240" s="29" t="s">
        <v>616</v>
      </c>
    </row>
    <row r="241" spans="19:20" x14ac:dyDescent="0.25">
      <c r="S241" s="29" t="s">
        <v>617</v>
      </c>
      <c r="T241" s="29" t="s">
        <v>618</v>
      </c>
    </row>
    <row r="242" spans="19:20" x14ac:dyDescent="0.25">
      <c r="S242" s="29" t="s">
        <v>619</v>
      </c>
      <c r="T242" s="29" t="s">
        <v>620</v>
      </c>
    </row>
    <row r="243" spans="19:20" x14ac:dyDescent="0.25">
      <c r="S243" s="29" t="s">
        <v>621</v>
      </c>
      <c r="T243" s="29" t="s">
        <v>622</v>
      </c>
    </row>
    <row r="244" spans="19:20" x14ac:dyDescent="0.25">
      <c r="S244" s="29" t="s">
        <v>623</v>
      </c>
      <c r="T244" s="29" t="s">
        <v>624</v>
      </c>
    </row>
    <row r="245" spans="19:20" x14ac:dyDescent="0.25">
      <c r="S245" s="29" t="s">
        <v>625</v>
      </c>
      <c r="T245" s="29" t="s">
        <v>626</v>
      </c>
    </row>
    <row r="246" spans="19:20" x14ac:dyDescent="0.25">
      <c r="S246" s="29" t="s">
        <v>627</v>
      </c>
      <c r="T246" s="29" t="s">
        <v>628</v>
      </c>
    </row>
    <row r="247" spans="19:20" x14ac:dyDescent="0.25">
      <c r="S247" s="29" t="s">
        <v>629</v>
      </c>
      <c r="T247" s="29" t="s">
        <v>630</v>
      </c>
    </row>
    <row r="248" spans="19:20" x14ac:dyDescent="0.25">
      <c r="S248" s="29" t="s">
        <v>631</v>
      </c>
      <c r="T248" s="29" t="s">
        <v>632</v>
      </c>
    </row>
    <row r="249" spans="19:20" x14ac:dyDescent="0.25">
      <c r="S249" s="29" t="s">
        <v>633</v>
      </c>
      <c r="T249" s="29" t="s">
        <v>634</v>
      </c>
    </row>
    <row r="250" spans="19:20" x14ac:dyDescent="0.25">
      <c r="S250" s="29" t="s">
        <v>635</v>
      </c>
      <c r="T250" s="29" t="s">
        <v>636</v>
      </c>
    </row>
    <row r="251" spans="19:20" x14ac:dyDescent="0.25">
      <c r="S251" s="29" t="s">
        <v>637</v>
      </c>
      <c r="T251" s="29" t="s">
        <v>638</v>
      </c>
    </row>
    <row r="252" spans="19:20" x14ac:dyDescent="0.25">
      <c r="S252" s="29" t="s">
        <v>639</v>
      </c>
      <c r="T252" s="29" t="s">
        <v>640</v>
      </c>
    </row>
    <row r="253" spans="19:20" x14ac:dyDescent="0.25">
      <c r="S253" s="29" t="s">
        <v>641</v>
      </c>
      <c r="T253" s="29" t="s">
        <v>642</v>
      </c>
    </row>
    <row r="254" spans="19:20" x14ac:dyDescent="0.25">
      <c r="S254" s="29" t="s">
        <v>643</v>
      </c>
      <c r="T254" s="29" t="s">
        <v>644</v>
      </c>
    </row>
    <row r="255" spans="19:20" x14ac:dyDescent="0.25">
      <c r="S255" s="29" t="s">
        <v>645</v>
      </c>
      <c r="T255" s="29" t="s">
        <v>646</v>
      </c>
    </row>
    <row r="256" spans="19:20" x14ac:dyDescent="0.25">
      <c r="S256" s="29" t="s">
        <v>647</v>
      </c>
      <c r="T256" s="29" t="s">
        <v>648</v>
      </c>
    </row>
    <row r="257" spans="19:20" x14ac:dyDescent="0.25">
      <c r="S257" s="29" t="s">
        <v>649</v>
      </c>
      <c r="T257" s="29" t="s">
        <v>650</v>
      </c>
    </row>
    <row r="258" spans="19:20" x14ac:dyDescent="0.25">
      <c r="S258" s="29" t="s">
        <v>651</v>
      </c>
      <c r="T258" s="29" t="s">
        <v>652</v>
      </c>
    </row>
    <row r="259" spans="19:20" x14ac:dyDescent="0.25">
      <c r="S259" s="29" t="s">
        <v>653</v>
      </c>
      <c r="T259" s="29" t="s">
        <v>654</v>
      </c>
    </row>
    <row r="260" spans="19:20" x14ac:dyDescent="0.25">
      <c r="S260" s="29" t="s">
        <v>655</v>
      </c>
      <c r="T260" s="29" t="s">
        <v>656</v>
      </c>
    </row>
    <row r="261" spans="19:20" x14ac:dyDescent="0.25">
      <c r="S261" s="29" t="s">
        <v>657</v>
      </c>
      <c r="T261" s="29" t="s">
        <v>658</v>
      </c>
    </row>
    <row r="262" spans="19:20" x14ac:dyDescent="0.25">
      <c r="S262" s="29" t="s">
        <v>659</v>
      </c>
      <c r="T262" s="29" t="s">
        <v>660</v>
      </c>
    </row>
    <row r="263" spans="19:20" x14ac:dyDescent="0.25">
      <c r="S263" s="29" t="s">
        <v>661</v>
      </c>
      <c r="T263" s="29" t="s">
        <v>662</v>
      </c>
    </row>
    <row r="264" spans="19:20" x14ac:dyDescent="0.25">
      <c r="S264" s="29" t="s">
        <v>663</v>
      </c>
      <c r="T264" s="29" t="s">
        <v>664</v>
      </c>
    </row>
    <row r="265" spans="19:20" x14ac:dyDescent="0.25">
      <c r="S265" s="29" t="s">
        <v>665</v>
      </c>
      <c r="T265" s="29" t="s">
        <v>666</v>
      </c>
    </row>
    <row r="266" spans="19:20" x14ac:dyDescent="0.25">
      <c r="S266" s="29" t="s">
        <v>667</v>
      </c>
      <c r="T266" s="29" t="s">
        <v>668</v>
      </c>
    </row>
    <row r="267" spans="19:20" x14ac:dyDescent="0.25">
      <c r="S267" s="29" t="s">
        <v>669</v>
      </c>
      <c r="T267" s="29" t="s">
        <v>670</v>
      </c>
    </row>
    <row r="268" spans="19:20" x14ac:dyDescent="0.25">
      <c r="S268" s="29" t="s">
        <v>671</v>
      </c>
      <c r="T268" s="29" t="s">
        <v>672</v>
      </c>
    </row>
    <row r="269" spans="19:20" x14ac:dyDescent="0.25">
      <c r="S269" s="29" t="s">
        <v>673</v>
      </c>
      <c r="T269" s="29" t="s">
        <v>674</v>
      </c>
    </row>
    <row r="270" spans="19:20" x14ac:dyDescent="0.25">
      <c r="S270" s="29" t="s">
        <v>675</v>
      </c>
      <c r="T270" s="29" t="s">
        <v>676</v>
      </c>
    </row>
    <row r="271" spans="19:20" x14ac:dyDescent="0.25">
      <c r="S271" s="29" t="s">
        <v>677</v>
      </c>
      <c r="T271" s="29" t="s">
        <v>678</v>
      </c>
    </row>
    <row r="272" spans="19:20" x14ac:dyDescent="0.25">
      <c r="S272" s="29" t="s">
        <v>679</v>
      </c>
      <c r="T272" s="29" t="s">
        <v>680</v>
      </c>
    </row>
    <row r="273" spans="19:20" x14ac:dyDescent="0.25">
      <c r="S273" s="29" t="s">
        <v>681</v>
      </c>
      <c r="T273" s="29" t="s">
        <v>682</v>
      </c>
    </row>
    <row r="274" spans="19:20" x14ac:dyDescent="0.25">
      <c r="S274" s="29" t="s">
        <v>683</v>
      </c>
      <c r="T274" s="29" t="s">
        <v>684</v>
      </c>
    </row>
    <row r="275" spans="19:20" x14ac:dyDescent="0.25">
      <c r="S275" s="29" t="s">
        <v>685</v>
      </c>
      <c r="T275" s="29" t="s">
        <v>686</v>
      </c>
    </row>
    <row r="276" spans="19:20" x14ac:dyDescent="0.25">
      <c r="S276" s="29" t="s">
        <v>687</v>
      </c>
      <c r="T276" s="29" t="s">
        <v>688</v>
      </c>
    </row>
    <row r="277" spans="19:20" x14ac:dyDescent="0.25">
      <c r="S277" s="29" t="s">
        <v>689</v>
      </c>
      <c r="T277" s="29" t="s">
        <v>690</v>
      </c>
    </row>
    <row r="278" spans="19:20" x14ac:dyDescent="0.25">
      <c r="S278" s="29" t="s">
        <v>691</v>
      </c>
      <c r="T278" s="29" t="s">
        <v>692</v>
      </c>
    </row>
    <row r="279" spans="19:20" x14ac:dyDescent="0.25">
      <c r="S279" s="29" t="s">
        <v>693</v>
      </c>
      <c r="T279" s="29" t="s">
        <v>694</v>
      </c>
    </row>
    <row r="280" spans="19:20" x14ac:dyDescent="0.25">
      <c r="S280" s="29" t="s">
        <v>695</v>
      </c>
      <c r="T280" s="29" t="s">
        <v>696</v>
      </c>
    </row>
    <row r="281" spans="19:20" x14ac:dyDescent="0.25">
      <c r="S281" s="29" t="s">
        <v>697</v>
      </c>
      <c r="T281" s="29" t="s">
        <v>698</v>
      </c>
    </row>
    <row r="282" spans="19:20" x14ac:dyDescent="0.25">
      <c r="S282" s="29" t="s">
        <v>699</v>
      </c>
      <c r="T282" s="29" t="s">
        <v>700</v>
      </c>
    </row>
    <row r="283" spans="19:20" x14ac:dyDescent="0.25">
      <c r="S283" s="29" t="s">
        <v>701</v>
      </c>
      <c r="T283" s="29" t="s">
        <v>702</v>
      </c>
    </row>
    <row r="284" spans="19:20" x14ac:dyDescent="0.25">
      <c r="S284" s="29" t="s">
        <v>703</v>
      </c>
      <c r="T284" s="29" t="s">
        <v>704</v>
      </c>
    </row>
    <row r="285" spans="19:20" x14ac:dyDescent="0.25">
      <c r="S285" s="29" t="s">
        <v>705</v>
      </c>
      <c r="T285" s="29" t="s">
        <v>706</v>
      </c>
    </row>
    <row r="286" spans="19:20" x14ac:dyDescent="0.25">
      <c r="S286" s="29" t="s">
        <v>707</v>
      </c>
      <c r="T286" s="29" t="s">
        <v>708</v>
      </c>
    </row>
    <row r="287" spans="19:20" x14ac:dyDescent="0.25">
      <c r="S287" s="29" t="s">
        <v>709</v>
      </c>
      <c r="T287" s="29" t="s">
        <v>710</v>
      </c>
    </row>
    <row r="288" spans="19:20" x14ac:dyDescent="0.25">
      <c r="S288" s="29" t="s">
        <v>711</v>
      </c>
      <c r="T288" s="29" t="s">
        <v>712</v>
      </c>
    </row>
    <row r="289" spans="19:20" x14ac:dyDescent="0.25">
      <c r="S289" s="29" t="s">
        <v>713</v>
      </c>
      <c r="T289" s="29" t="s">
        <v>714</v>
      </c>
    </row>
    <row r="290" spans="19:20" x14ac:dyDescent="0.25">
      <c r="S290" s="29" t="s">
        <v>715</v>
      </c>
      <c r="T290" s="29" t="s">
        <v>716</v>
      </c>
    </row>
    <row r="291" spans="19:20" x14ac:dyDescent="0.25">
      <c r="S291" s="29" t="s">
        <v>717</v>
      </c>
      <c r="T291" s="29" t="s">
        <v>718</v>
      </c>
    </row>
    <row r="292" spans="19:20" x14ac:dyDescent="0.25">
      <c r="S292" s="29" t="s">
        <v>719</v>
      </c>
      <c r="T292" s="29" t="s">
        <v>720</v>
      </c>
    </row>
    <row r="293" spans="19:20" x14ac:dyDescent="0.25">
      <c r="S293" s="29" t="s">
        <v>721</v>
      </c>
      <c r="T293" s="29" t="s">
        <v>722</v>
      </c>
    </row>
    <row r="294" spans="19:20" x14ac:dyDescent="0.25">
      <c r="S294" s="29" t="s">
        <v>723</v>
      </c>
      <c r="T294" s="29" t="s">
        <v>724</v>
      </c>
    </row>
    <row r="295" spans="19:20" x14ac:dyDescent="0.25">
      <c r="S295" s="29" t="s">
        <v>725</v>
      </c>
      <c r="T295" s="29" t="s">
        <v>726</v>
      </c>
    </row>
    <row r="296" spans="19:20" x14ac:dyDescent="0.25">
      <c r="S296" s="29" t="s">
        <v>727</v>
      </c>
      <c r="T296" s="29" t="s">
        <v>728</v>
      </c>
    </row>
    <row r="297" spans="19:20" x14ac:dyDescent="0.25">
      <c r="S297" s="29" t="s">
        <v>729</v>
      </c>
      <c r="T297" s="29" t="s">
        <v>730</v>
      </c>
    </row>
    <row r="298" spans="19:20" x14ac:dyDescent="0.25">
      <c r="S298" s="29" t="s">
        <v>731</v>
      </c>
      <c r="T298" s="29" t="s">
        <v>732</v>
      </c>
    </row>
    <row r="299" spans="19:20" x14ac:dyDescent="0.25">
      <c r="S299" s="29" t="s">
        <v>733</v>
      </c>
      <c r="T299" s="29" t="s">
        <v>734</v>
      </c>
    </row>
    <row r="300" spans="19:20" x14ac:dyDescent="0.25">
      <c r="S300" s="29" t="s">
        <v>735</v>
      </c>
      <c r="T300" s="29" t="s">
        <v>736</v>
      </c>
    </row>
    <row r="301" spans="19:20" x14ac:dyDescent="0.25">
      <c r="S301" s="29" t="s">
        <v>737</v>
      </c>
      <c r="T301" s="29" t="s">
        <v>738</v>
      </c>
    </row>
    <row r="302" spans="19:20" x14ac:dyDescent="0.25">
      <c r="S302" s="29" t="s">
        <v>739</v>
      </c>
      <c r="T302" s="29" t="s">
        <v>740</v>
      </c>
    </row>
    <row r="303" spans="19:20" x14ac:dyDescent="0.25">
      <c r="S303" s="29" t="s">
        <v>741</v>
      </c>
      <c r="T303" s="29" t="s">
        <v>742</v>
      </c>
    </row>
    <row r="304" spans="19:20" x14ac:dyDescent="0.25">
      <c r="S304" s="29" t="s">
        <v>743</v>
      </c>
      <c r="T304" s="29" t="s">
        <v>744</v>
      </c>
    </row>
    <row r="305" spans="19:20" x14ac:dyDescent="0.25">
      <c r="S305" s="29" t="s">
        <v>745</v>
      </c>
      <c r="T305" s="29" t="s">
        <v>746</v>
      </c>
    </row>
    <row r="306" spans="19:20" x14ac:dyDescent="0.25">
      <c r="S306" s="29" t="s">
        <v>747</v>
      </c>
      <c r="T306" s="29" t="s">
        <v>748</v>
      </c>
    </row>
    <row r="307" spans="19:20" x14ac:dyDescent="0.25">
      <c r="S307" s="29" t="s">
        <v>749</v>
      </c>
      <c r="T307" s="29" t="s">
        <v>750</v>
      </c>
    </row>
    <row r="308" spans="19:20" x14ac:dyDescent="0.25">
      <c r="S308" s="29" t="s">
        <v>751</v>
      </c>
      <c r="T308" s="29" t="s">
        <v>752</v>
      </c>
    </row>
    <row r="309" spans="19:20" x14ac:dyDescent="0.25">
      <c r="S309" s="29" t="s">
        <v>753</v>
      </c>
      <c r="T309" s="29" t="s">
        <v>754</v>
      </c>
    </row>
    <row r="310" spans="19:20" x14ac:dyDescent="0.25">
      <c r="S310" s="29" t="s">
        <v>755</v>
      </c>
      <c r="T310" s="29" t="s">
        <v>756</v>
      </c>
    </row>
    <row r="311" spans="19:20" x14ac:dyDescent="0.25">
      <c r="S311" s="29" t="s">
        <v>757</v>
      </c>
      <c r="T311" s="29" t="s">
        <v>758</v>
      </c>
    </row>
    <row r="312" spans="19:20" x14ac:dyDescent="0.25">
      <c r="S312" s="29" t="s">
        <v>759</v>
      </c>
      <c r="T312" s="29" t="s">
        <v>760</v>
      </c>
    </row>
    <row r="313" spans="19:20" x14ac:dyDescent="0.25">
      <c r="S313" s="29" t="s">
        <v>761</v>
      </c>
      <c r="T313" s="29" t="s">
        <v>762</v>
      </c>
    </row>
    <row r="314" spans="19:20" x14ac:dyDescent="0.25">
      <c r="S314" s="29" t="s">
        <v>763</v>
      </c>
      <c r="T314" s="29" t="s">
        <v>764</v>
      </c>
    </row>
    <row r="315" spans="19:20" x14ac:dyDescent="0.25">
      <c r="S315" s="29" t="s">
        <v>765</v>
      </c>
      <c r="T315" s="29" t="s">
        <v>766</v>
      </c>
    </row>
    <row r="316" spans="19:20" x14ac:dyDescent="0.25">
      <c r="S316" s="29" t="s">
        <v>767</v>
      </c>
      <c r="T316" s="29" t="s">
        <v>768</v>
      </c>
    </row>
    <row r="317" spans="19:20" x14ac:dyDescent="0.25">
      <c r="S317" s="29" t="s">
        <v>769</v>
      </c>
      <c r="T317" s="29" t="s">
        <v>770</v>
      </c>
    </row>
    <row r="318" spans="19:20" x14ac:dyDescent="0.25">
      <c r="S318" s="29" t="s">
        <v>771</v>
      </c>
      <c r="T318" s="29" t="s">
        <v>772</v>
      </c>
    </row>
    <row r="319" spans="19:20" x14ac:dyDescent="0.25">
      <c r="S319" s="38" t="s">
        <v>781</v>
      </c>
      <c r="T319" s="29" t="s">
        <v>780</v>
      </c>
    </row>
    <row r="320" spans="19:20" x14ac:dyDescent="0.25">
      <c r="S320" s="38" t="s">
        <v>782</v>
      </c>
      <c r="T320" s="29" t="s">
        <v>783</v>
      </c>
    </row>
    <row r="321" spans="19:20" x14ac:dyDescent="0.25">
      <c r="S321" s="38" t="s">
        <v>786</v>
      </c>
      <c r="T321" s="29" t="s">
        <v>787</v>
      </c>
    </row>
    <row r="322" spans="19:20" x14ac:dyDescent="0.25">
      <c r="S322" s="38" t="s">
        <v>788</v>
      </c>
      <c r="T322" s="109" t="s">
        <v>789</v>
      </c>
    </row>
    <row r="323" spans="19:20" x14ac:dyDescent="0.25">
      <c r="S323" s="29"/>
      <c r="T323" s="29"/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</sheetData>
  <sheetProtection algorithmName="SHA-512" hashValue="OObyMclPB8tIP780yRj8GkT8gRP2vbDjR6OmJuvJ68qsmG7UGSrPfyVJJmV1euFa0XxPUjYsTp9Vt29yrVeceA==" saltValue="rpXZ6YyaacJdgVbuuOLts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2022-01-31T14:14:30Z</cp:lastPrinted>
  <dcterms:created xsi:type="dcterms:W3CDTF">2015-08-11T20:07:31Z</dcterms:created>
  <dcterms:modified xsi:type="dcterms:W3CDTF">2022-01-31T14:15:26Z</dcterms:modified>
</cp:coreProperties>
</file>