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5.Mayo\Notas  EEFF\"/>
    </mc:Choice>
  </mc:AlternateContent>
  <bookViews>
    <workbookView xWindow="0" yWindow="0" windowWidth="28800" windowHeight="12000" activeTab="1"/>
  </bookViews>
  <sheets>
    <sheet name="DETALLE DE GASTOS ABRIL 2024" sheetId="1" r:id="rId1"/>
    <sheet name="DETALLE DE GASTOS MAYO 202 (2" sheetId="2" r:id="rId2"/>
  </sheets>
  <externalReferences>
    <externalReference r:id="rId3"/>
  </externalReferences>
  <definedNames>
    <definedName name="LIQ">'[1]LIQUIDACION PRELIMINAR'!$BB$1:$BB$8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H34" i="2" l="1"/>
  <c r="H4" i="2"/>
  <c r="H16" i="2" s="1"/>
  <c r="J26" i="2"/>
  <c r="H26" i="2"/>
  <c r="N16" i="2" l="1"/>
  <c r="H14" i="2"/>
  <c r="L14" i="2"/>
  <c r="L13" i="2" l="1"/>
  <c r="H13" i="2" s="1"/>
  <c r="H12" i="2"/>
  <c r="L12" i="2"/>
  <c r="I33" i="2" l="1"/>
  <c r="L11" i="2"/>
  <c r="L10" i="2"/>
  <c r="H10" i="2" s="1"/>
  <c r="L9" i="2"/>
  <c r="H9" i="2" s="1"/>
  <c r="L8" i="2"/>
  <c r="H8" i="2"/>
  <c r="L7" i="2"/>
  <c r="H7" i="2" s="1"/>
  <c r="L6" i="2"/>
  <c r="H6" i="2"/>
  <c r="L5" i="2"/>
  <c r="H5" i="2"/>
  <c r="L4" i="2"/>
  <c r="G42" i="2" l="1"/>
  <c r="G43" i="2" s="1"/>
  <c r="G47" i="2"/>
  <c r="G46" i="2" s="1"/>
  <c r="G45" i="2" s="1"/>
  <c r="G44" i="2"/>
  <c r="I43" i="1"/>
  <c r="H40" i="1"/>
  <c r="L36" i="1"/>
  <c r="K36" i="1"/>
  <c r="N17" i="2" l="1"/>
  <c r="G40" i="2"/>
  <c r="N13" i="1"/>
  <c r="J44" i="1"/>
  <c r="I39" i="1"/>
  <c r="G41" i="2" l="1"/>
  <c r="N12" i="1"/>
  <c r="G43" i="1"/>
  <c r="H12" i="1"/>
  <c r="L12" i="1"/>
  <c r="H4" i="1" l="1"/>
  <c r="L4" i="1"/>
  <c r="K4" i="1"/>
  <c r="K3" i="1"/>
  <c r="G42" i="1" l="1"/>
  <c r="G41" i="1" s="1"/>
  <c r="H30" i="1"/>
  <c r="I29" i="1"/>
  <c r="L11" i="1"/>
  <c r="E11" i="1"/>
  <c r="L10" i="1"/>
  <c r="H10" i="1" s="1"/>
  <c r="L9" i="1"/>
  <c r="H9" i="1" s="1"/>
  <c r="L8" i="1"/>
  <c r="H8" i="1" s="1"/>
  <c r="L7" i="1"/>
  <c r="H7" i="1" s="1"/>
  <c r="L6" i="1"/>
  <c r="H6" i="1" s="1"/>
  <c r="L5" i="1"/>
  <c r="H5" i="1" l="1"/>
  <c r="K12" i="1"/>
  <c r="L3" i="1"/>
  <c r="G38" i="1"/>
  <c r="G39" i="1" s="1"/>
  <c r="G40" i="1" s="1"/>
  <c r="G36" i="1" s="1"/>
  <c r="G37" i="1" l="1"/>
  <c r="H3" i="1"/>
  <c r="H14" i="1" s="1"/>
  <c r="K16" i="2" l="1"/>
  <c r="L3" i="2"/>
  <c r="L16" i="2" s="1"/>
  <c r="H3" i="2" l="1"/>
  <c r="H18" i="2" s="1"/>
</calcChain>
</file>

<file path=xl/comments1.xml><?xml version="1.0" encoding="utf-8"?>
<comments xmlns="http://schemas.openxmlformats.org/spreadsheetml/2006/main">
  <authors>
    <author>Gerardo Cordero Arguedas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poliza con vigencia de un mes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comments2.xml><?xml version="1.0" encoding="utf-8"?>
<comments xmlns="http://schemas.openxmlformats.org/spreadsheetml/2006/main">
  <authors>
    <author>Gerardo Cordero Arguedas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>Gerardo Cordero Arguedas:</t>
        </r>
        <r>
          <rPr>
            <sz val="9"/>
            <color indexed="81"/>
            <rFont val="Tahoma"/>
            <family val="2"/>
          </rPr>
          <t xml:space="preserve">
comienza  el nuevo año</t>
        </r>
      </text>
    </comment>
  </commentList>
</comments>
</file>

<file path=xl/sharedStrings.xml><?xml version="1.0" encoding="utf-8"?>
<sst xmlns="http://schemas.openxmlformats.org/spreadsheetml/2006/main" count="169" uniqueCount="64">
  <si>
    <t>Número de Póliza</t>
  </si>
  <si>
    <t>Tipo de Póliza</t>
  </si>
  <si>
    <t>Plazo de la Póliza</t>
  </si>
  <si>
    <t>Monto de Prima</t>
  </si>
  <si>
    <t>Fecha de pago</t>
  </si>
  <si>
    <t>Fecha de Vencimiento</t>
  </si>
  <si>
    <t>Observación</t>
  </si>
  <si>
    <t>Colones</t>
  </si>
  <si>
    <t>miles</t>
  </si>
  <si>
    <t>01-01-RT-8801352-</t>
  </si>
  <si>
    <t>Riesgos del Trabajo</t>
  </si>
  <si>
    <t>1 Año</t>
  </si>
  <si>
    <r>
      <t xml:space="preserve">27/4/2023 </t>
    </r>
    <r>
      <rPr>
        <sz val="10"/>
        <color rgb="FFFF0000"/>
        <rFont val="Arial Narrow"/>
        <family val="2"/>
      </rPr>
      <t>**</t>
    </r>
  </si>
  <si>
    <t>Sec-0858-0860</t>
  </si>
  <si>
    <t>1-11-EQC-907-07</t>
  </si>
  <si>
    <t>Vehículos</t>
  </si>
  <si>
    <t>6 meses</t>
  </si>
  <si>
    <t xml:space="preserve"> Sec 2950-2023</t>
  </si>
  <si>
    <t>01-18-AUM-1079-11</t>
  </si>
  <si>
    <t xml:space="preserve"> Sec  2953-2023</t>
  </si>
  <si>
    <t>1 mes</t>
  </si>
  <si>
    <t xml:space="preserve"> Sec -3659-2023</t>
  </si>
  <si>
    <t>01-18-AUM-1081-11</t>
  </si>
  <si>
    <t>Sec-2954-2023</t>
  </si>
  <si>
    <t>01-18-AUM-306-28</t>
  </si>
  <si>
    <t>Sec 2951-2023</t>
  </si>
  <si>
    <t>01-01-AUM-4437-07</t>
  </si>
  <si>
    <t>Sec 2952-2023</t>
  </si>
  <si>
    <t>terminó en febrero 2024</t>
  </si>
  <si>
    <t>Sec  2048-2023</t>
  </si>
  <si>
    <t>TOTALES</t>
  </si>
  <si>
    <t>SOLO VEHICULOS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</si>
  <si>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 xml:space="preserve"> Sumas devengadas menores al monto mensual debido a que se pagó a mitad de mes.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**</t>
    </r>
    <r>
      <rPr>
        <b/>
        <sz val="9"/>
        <color theme="1"/>
        <rFont val="Calibri"/>
        <family val="2"/>
        <scheme val="minor"/>
      </rPr>
      <t xml:space="preserve"> Primas pagadas en el periodo 2023</t>
    </r>
  </si>
  <si>
    <t>Detalle de las polizas de riesgos de trabajo registrados</t>
  </si>
  <si>
    <t>2023-2024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</si>
  <si>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</si>
  <si>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</si>
  <si>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</si>
  <si>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</si>
  <si>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</si>
  <si>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</si>
  <si>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</si>
  <si>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</si>
  <si>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</si>
  <si>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</si>
  <si>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</si>
  <si>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</si>
  <si>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termino en marzo</t>
  </si>
  <si>
    <t>GASTO TOTAL    abril 2024</t>
  </si>
  <si>
    <t>Sec-0790-0786</t>
  </si>
  <si>
    <t>termino en febrero</t>
  </si>
  <si>
    <t>AL 30-04-2024</t>
  </si>
  <si>
    <t>GASTO TOTAL    MAYO 2024</t>
  </si>
  <si>
    <t>Sec 1357-2024</t>
  </si>
  <si>
    <t>01-01-AUM-4437-08</t>
  </si>
  <si>
    <t>Incio en mayo</t>
  </si>
  <si>
    <t>01-18-AUM-1081-12</t>
  </si>
  <si>
    <t xml:space="preserve"> Sec  1361-2024</t>
  </si>
  <si>
    <t xml:space="preserve"> Sec  1364-2024</t>
  </si>
  <si>
    <t>01-18-AUM-1079-12</t>
  </si>
  <si>
    <t>Terminó en abril</t>
  </si>
  <si>
    <t>Vigente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</si>
  <si>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 xml:space="preserve"> Sumas devengadas menores al monto mensual debido a que se pagó a mitad de mes.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**</t>
    </r>
    <r>
      <rPr>
        <b/>
        <sz val="9"/>
        <color theme="1"/>
        <rFont val="Calibri"/>
        <family val="2"/>
        <scheme val="minor"/>
      </rPr>
      <t xml:space="preserve"> Primas pagadas en el periodo 20224 de enero a abril</t>
    </r>
  </si>
  <si>
    <t>01-18-AUM-306-27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</si>
</sst>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43" fontId="4" fillId="0" borderId="5" xfId="2" applyFont="1" applyBorder="1"/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5" xfId="1" applyFont="1" applyBorder="1"/>
    <xf numFmtId="0" fontId="4" fillId="0" borderId="7" xfId="0" applyFont="1" applyBorder="1" applyAlignment="1">
      <alignment horizontal="center"/>
    </xf>
    <xf numFmtId="0" fontId="0" fillId="0" borderId="0" xfId="0" applyBorder="1"/>
    <xf numFmtId="43" fontId="6" fillId="0" borderId="7" xfId="1" applyFont="1" applyFill="1" applyBorder="1"/>
    <xf numFmtId="43" fontId="0" fillId="0" borderId="7" xfId="1" applyFont="1" applyFill="1" applyBorder="1"/>
    <xf numFmtId="43" fontId="0" fillId="0" borderId="0" xfId="1" applyFont="1"/>
    <xf numFmtId="0" fontId="4" fillId="0" borderId="8" xfId="0" applyFont="1" applyBorder="1"/>
    <xf numFmtId="43" fontId="4" fillId="0" borderId="9" xfId="2" applyFont="1" applyFill="1" applyBorder="1"/>
    <xf numFmtId="14" fontId="4" fillId="0" borderId="7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43" fontId="4" fillId="0" borderId="5" xfId="1" applyFont="1" applyFill="1" applyBorder="1"/>
    <xf numFmtId="0" fontId="7" fillId="0" borderId="7" xfId="0" applyFont="1" applyBorder="1" applyAlignment="1">
      <alignment horizontal="center"/>
    </xf>
    <xf numFmtId="0" fontId="8" fillId="0" borderId="0" xfId="0" applyFont="1" applyBorder="1"/>
    <xf numFmtId="43" fontId="5" fillId="0" borderId="7" xfId="1" applyFont="1" applyFill="1" applyBorder="1"/>
    <xf numFmtId="43" fontId="0" fillId="0" borderId="7" xfId="1" applyFont="1" applyBorder="1"/>
    <xf numFmtId="0" fontId="0" fillId="0" borderId="7" xfId="0" applyBorder="1"/>
    <xf numFmtId="43" fontId="4" fillId="0" borderId="11" xfId="2" applyFont="1" applyFill="1" applyBorder="1"/>
    <xf numFmtId="0" fontId="0" fillId="0" borderId="7" xfId="0" applyFill="1" applyBorder="1"/>
    <xf numFmtId="43" fontId="2" fillId="0" borderId="7" xfId="0" applyNumberFormat="1" applyFont="1" applyFill="1" applyBorder="1"/>
    <xf numFmtId="0" fontId="0" fillId="0" borderId="9" xfId="0" applyBorder="1"/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2" fontId="0" fillId="0" borderId="9" xfId="0" applyNumberFormat="1" applyFill="1" applyBorder="1"/>
    <xf numFmtId="0" fontId="9" fillId="0" borderId="0" xfId="0" applyFont="1" applyBorder="1" applyAlignment="1">
      <alignment horizontal="left" wrapText="1"/>
    </xf>
    <xf numFmtId="43" fontId="4" fillId="0" borderId="7" xfId="2" applyFont="1" applyFill="1" applyBorder="1"/>
    <xf numFmtId="2" fontId="0" fillId="0" borderId="7" xfId="0" applyNumberFormat="1" applyFill="1" applyBorder="1"/>
    <xf numFmtId="43" fontId="2" fillId="0" borderId="7" xfId="1" applyFont="1" applyFill="1" applyBorder="1"/>
    <xf numFmtId="43" fontId="0" fillId="0" borderId="0" xfId="0" applyNumberFormat="1"/>
    <xf numFmtId="0" fontId="9" fillId="0" borderId="7" xfId="0" applyFont="1" applyBorder="1" applyAlignment="1">
      <alignment horizontal="center" wrapText="1"/>
    </xf>
    <xf numFmtId="43" fontId="0" fillId="0" borderId="13" xfId="1" applyFont="1" applyFill="1" applyBorder="1"/>
    <xf numFmtId="0" fontId="9" fillId="0" borderId="14" xfId="0" applyFont="1" applyBorder="1" applyAlignment="1">
      <alignment horizontal="center"/>
    </xf>
    <xf numFmtId="0" fontId="10" fillId="0" borderId="0" xfId="0" applyFont="1"/>
    <xf numFmtId="43" fontId="9" fillId="0" borderId="15" xfId="0" applyNumberFormat="1" applyFont="1" applyBorder="1"/>
    <xf numFmtId="43" fontId="9" fillId="3" borderId="16" xfId="0" applyNumberFormat="1" applyFont="1" applyFill="1" applyBorder="1"/>
    <xf numFmtId="0" fontId="10" fillId="0" borderId="17" xfId="0" applyFont="1" applyBorder="1"/>
    <xf numFmtId="43" fontId="0" fillId="0" borderId="0" xfId="0" applyNumberFormat="1" applyFill="1"/>
    <xf numFmtId="43" fontId="0" fillId="0" borderId="17" xfId="1" applyFont="1" applyBorder="1"/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2" fontId="0" fillId="0" borderId="0" xfId="0" applyNumberFormat="1"/>
    <xf numFmtId="4" fontId="0" fillId="0" borderId="0" xfId="0" applyNumberFormat="1"/>
    <xf numFmtId="17" fontId="0" fillId="4" borderId="7" xfId="0" applyNumberFormat="1" applyFill="1" applyBorder="1"/>
    <xf numFmtId="43" fontId="0" fillId="4" borderId="7" xfId="1" applyFont="1" applyFill="1" applyBorder="1"/>
    <xf numFmtId="0" fontId="0" fillId="4" borderId="7" xfId="0" applyFill="1" applyBorder="1"/>
    <xf numFmtId="43" fontId="2" fillId="4" borderId="7" xfId="1" applyFont="1" applyFill="1" applyBorder="1"/>
    <xf numFmtId="1" fontId="0" fillId="0" borderId="21" xfId="0" applyNumberFormat="1" applyBorder="1"/>
    <xf numFmtId="4" fontId="0" fillId="0" borderId="21" xfId="0" applyNumberFormat="1" applyBorder="1"/>
    <xf numFmtId="4" fontId="0" fillId="0" borderId="0" xfId="0" applyNumberFormat="1" applyBorder="1"/>
    <xf numFmtId="4" fontId="0" fillId="3" borderId="22" xfId="0" applyNumberFormat="1" applyFill="1" applyBorder="1"/>
    <xf numFmtId="0" fontId="0" fillId="0" borderId="21" xfId="0" applyBorder="1"/>
    <xf numFmtId="4" fontId="0" fillId="0" borderId="22" xfId="0" applyNumberFormat="1" applyBorder="1"/>
    <xf numFmtId="4" fontId="2" fillId="0" borderId="22" xfId="0" applyNumberFormat="1" applyFont="1" applyBorder="1"/>
    <xf numFmtId="0" fontId="2" fillId="0" borderId="0" xfId="0" applyFont="1" applyBorder="1"/>
    <xf numFmtId="4" fontId="0" fillId="0" borderId="0" xfId="0" applyNumberFormat="1" applyFill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43" fontId="5" fillId="0" borderId="13" xfId="2" applyFont="1" applyBorder="1"/>
    <xf numFmtId="14" fontId="5" fillId="0" borderId="5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43" fontId="5" fillId="0" borderId="5" xfId="1" applyFont="1" applyBorder="1"/>
    <xf numFmtId="17" fontId="0" fillId="0" borderId="7" xfId="0" applyNumberFormat="1" applyFill="1" applyBorder="1"/>
    <xf numFmtId="43" fontId="0" fillId="0" borderId="7" xfId="0" applyNumberFormat="1" applyFill="1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43" fontId="0" fillId="0" borderId="0" xfId="1" applyFont="1" applyFill="1" applyBorder="1"/>
    <xf numFmtId="43" fontId="0" fillId="0" borderId="7" xfId="0" applyNumberFormat="1" applyBorder="1"/>
    <xf numFmtId="43" fontId="0" fillId="0" borderId="9" xfId="0" applyNumberFormat="1" applyBorder="1"/>
    <xf numFmtId="0" fontId="9" fillId="0" borderId="9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43" fontId="8" fillId="0" borderId="7" xfId="1" applyFont="1" applyFill="1" applyBorder="1"/>
    <xf numFmtId="43" fontId="8" fillId="0" borderId="7" xfId="0" applyNumberFormat="1" applyFont="1" applyFill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43" fontId="6" fillId="0" borderId="13" xfId="2" applyFont="1" applyBorder="1"/>
    <xf numFmtId="14" fontId="6" fillId="0" borderId="5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43" fontId="6" fillId="0" borderId="5" xfId="1" applyFont="1" applyBorder="1"/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rdero.MUNIBA\Documents\CONTABILIDAD%202018\Liquidaci&#243;n%20y%20metas%202018\modelo-electronico-liq%20%202018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HOJAS"/>
      <sheetName val="INGRESOS"/>
      <sheetName val="EGRESOS"/>
      <sheetName val="ING-GASTO"/>
      <sheetName val="LIQUID-INGRES"/>
      <sheetName val="PARTIDAS ESPECÍFICAS"/>
      <sheetName val="COMPROBACION"/>
      <sheetName val="FODESAF"/>
      <sheetName val="RED DE CUIDO"/>
      <sheetName val="PRESTAMOS"/>
      <sheetName val="LIQUIDACION PRELIMINAR"/>
      <sheetName val="Formulario 4-Compromisos"/>
      <sheetName val="Formulario 5-Compromisos"/>
      <sheetName val="ANEXO1-LIQUIDACION"/>
      <sheetName val="ANEXO2-MOROSIDAD"/>
      <sheetName val="ANEXO3-SALDO EN CAJA"/>
      <sheetName val="ANEXO5-TRANSFERENCIAS"/>
      <sheetName val="ANEXO6 INDIC GESTIÓN PRESUP"/>
      <sheetName val="ANEXO7 ESTRUC. ORGAN"/>
      <sheetName val="ANEXO 8 ENDEUDAMIENTO"/>
      <sheetName val="ANEXO 9 CUMPL METAS"/>
      <sheetName val="Hoja1"/>
    </sheetNames>
    <sheetDataSet>
      <sheetData sheetId="0">
        <row r="1">
          <cell r="A1" t="str">
            <v>MUNICIPALIDAD DE BUENOS AIRES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B1" t="str">
            <v>Liquidación Incial</v>
          </cell>
        </row>
        <row r="2">
          <cell r="BB2" t="str">
            <v>Ajuste a la Liquidación No. 1</v>
          </cell>
        </row>
        <row r="3">
          <cell r="BB3" t="str">
            <v>Ajuste a la Liquidación No. 2</v>
          </cell>
        </row>
        <row r="4">
          <cell r="BB4" t="str">
            <v>Ajuste a la Liquidación No. 3</v>
          </cell>
        </row>
        <row r="5">
          <cell r="BB5" t="str">
            <v>Ajuste a la Liquidación No. 4</v>
          </cell>
        </row>
        <row r="6">
          <cell r="BB6" t="str">
            <v>Ajuste a la Liquidación No. 5</v>
          </cell>
        </row>
        <row r="7">
          <cell r="BB7" t="str">
            <v>Ajuste a la Liquidación No. 6</v>
          </cell>
        </row>
        <row r="8">
          <cell r="BB8" t="str">
            <v>Ajuste a la Liquidación No. 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7"/>
  <sheetViews>
    <sheetView topLeftCell="A13" workbookViewId="0">
      <selection activeCell="F31" sqref="F31"/>
    </sheetView>
  </sheetViews>
  <sheetFormatPr baseColWidth="10" defaultColWidth="9.140625" defaultRowHeight="15" x14ac:dyDescent="0.25"/>
  <cols>
    <col min="2" max="2" width="21.140625" customWidth="1"/>
    <col min="3" max="3" width="13.85546875" bestFit="1" customWidth="1"/>
    <col min="4" max="4" width="7.42578125" bestFit="1" customWidth="1"/>
    <col min="5" max="5" width="14.7109375" customWidth="1"/>
    <col min="6" max="6" width="14" customWidth="1"/>
    <col min="7" max="7" width="18.5703125" customWidth="1"/>
    <col min="8" max="8" width="13.7109375" customWidth="1"/>
    <col min="9" max="9" width="16.85546875" customWidth="1"/>
    <col min="10" max="10" width="19.5703125" customWidth="1"/>
    <col min="11" max="11" width="20.5703125" customWidth="1"/>
    <col min="12" max="12" width="17" customWidth="1"/>
    <col min="14" max="14" width="13.85546875" bestFit="1" customWidth="1"/>
    <col min="15" max="15" width="12.85546875" bestFit="1" customWidth="1"/>
  </cols>
  <sheetData>
    <row r="1" spans="2:15" ht="15.75" thickBot="1" x14ac:dyDescent="0.3"/>
    <row r="2" spans="2:15" ht="27.75" thickBot="1" x14ac:dyDescent="0.3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1" t="s">
        <v>5</v>
      </c>
      <c r="H2" s="2" t="s">
        <v>48</v>
      </c>
      <c r="I2" s="1" t="s">
        <v>6</v>
      </c>
      <c r="K2" t="s">
        <v>7</v>
      </c>
      <c r="L2" t="s">
        <v>8</v>
      </c>
    </row>
    <row r="3" spans="2:15" ht="15.75" thickBot="1" x14ac:dyDescent="0.3">
      <c r="B3" s="3" t="s">
        <v>9</v>
      </c>
      <c r="C3" s="4" t="s">
        <v>10</v>
      </c>
      <c r="D3" s="4" t="s">
        <v>11</v>
      </c>
      <c r="E3" s="5">
        <v>14168.793</v>
      </c>
      <c r="F3" s="6" t="s">
        <v>12</v>
      </c>
      <c r="G3" s="7">
        <v>45382</v>
      </c>
      <c r="H3" s="8">
        <f t="shared" ref="H3:H10" si="0">+L3</f>
        <v>3542.1982499999999</v>
      </c>
      <c r="I3" s="9" t="s">
        <v>47</v>
      </c>
      <c r="J3" s="10" t="s">
        <v>13</v>
      </c>
      <c r="K3" s="11">
        <f>+H18+H19+H20</f>
        <v>3542198.25</v>
      </c>
      <c r="L3" s="12">
        <f>+K3/1000</f>
        <v>3542.1982499999999</v>
      </c>
      <c r="O3" s="13"/>
    </row>
    <row r="4" spans="2:15" x14ac:dyDescent="0.25">
      <c r="B4" s="64" t="s">
        <v>9</v>
      </c>
      <c r="C4" s="65" t="s">
        <v>10</v>
      </c>
      <c r="D4" s="65" t="s">
        <v>11</v>
      </c>
      <c r="E4" s="66">
        <v>16018.947</v>
      </c>
      <c r="F4" s="67">
        <v>45406</v>
      </c>
      <c r="G4" s="68">
        <v>45777</v>
      </c>
      <c r="H4" s="69">
        <f>+H21/1000</f>
        <v>1334.9122500000001</v>
      </c>
      <c r="I4" s="9"/>
      <c r="J4" s="10" t="s">
        <v>49</v>
      </c>
      <c r="K4" s="11">
        <f>+H21</f>
        <v>1334912.25</v>
      </c>
      <c r="L4" s="12">
        <f>+K4/1000</f>
        <v>1334.9122500000001</v>
      </c>
      <c r="O4" s="13"/>
    </row>
    <row r="5" spans="2:15" x14ac:dyDescent="0.25">
      <c r="B5" s="14" t="s">
        <v>14</v>
      </c>
      <c r="C5" s="9" t="s">
        <v>15</v>
      </c>
      <c r="D5" s="9" t="s">
        <v>16</v>
      </c>
      <c r="E5" s="15">
        <v>9303.7029999999995</v>
      </c>
      <c r="F5" s="16">
        <v>45237</v>
      </c>
      <c r="G5" s="17">
        <v>45607</v>
      </c>
      <c r="H5" s="18">
        <f t="shared" si="0"/>
        <v>6202.4686666666666</v>
      </c>
      <c r="I5" s="19"/>
      <c r="J5" s="20" t="s">
        <v>17</v>
      </c>
      <c r="K5" s="21">
        <v>6202468.666666667</v>
      </c>
      <c r="L5" s="22">
        <f t="shared" ref="L5:L9" si="1">+K5/1000</f>
        <v>6202.4686666666666</v>
      </c>
    </row>
    <row r="6" spans="2:15" ht="15.75" thickBot="1" x14ac:dyDescent="0.3">
      <c r="B6" s="23" t="s">
        <v>18</v>
      </c>
      <c r="C6" s="9" t="s">
        <v>15</v>
      </c>
      <c r="D6" s="9" t="s">
        <v>16</v>
      </c>
      <c r="E6" s="24">
        <v>703.30200000000002</v>
      </c>
      <c r="F6" s="16">
        <v>45237</v>
      </c>
      <c r="G6" s="17">
        <v>45423</v>
      </c>
      <c r="H6" s="25">
        <f t="shared" si="0"/>
        <v>468.86799999999999</v>
      </c>
      <c r="I6" s="23"/>
      <c r="J6" s="20" t="s">
        <v>19</v>
      </c>
      <c r="K6" s="26">
        <v>468868</v>
      </c>
      <c r="L6" s="22">
        <f t="shared" si="1"/>
        <v>468.86799999999999</v>
      </c>
    </row>
    <row r="7" spans="2:15" x14ac:dyDescent="0.25">
      <c r="B7" s="27" t="s">
        <v>18</v>
      </c>
      <c r="C7" s="28" t="s">
        <v>15</v>
      </c>
      <c r="D7" s="28" t="s">
        <v>20</v>
      </c>
      <c r="E7" s="15">
        <v>217.14400000000001</v>
      </c>
      <c r="F7" s="29">
        <v>45250</v>
      </c>
      <c r="G7" s="30">
        <v>45241</v>
      </c>
      <c r="H7" s="31">
        <f t="shared" si="0"/>
        <v>2219.9560000000001</v>
      </c>
      <c r="I7" s="23"/>
      <c r="J7" s="32" t="s">
        <v>21</v>
      </c>
      <c r="K7" s="21">
        <v>2219956</v>
      </c>
      <c r="L7" s="12">
        <f t="shared" si="1"/>
        <v>2219.9560000000001</v>
      </c>
    </row>
    <row r="8" spans="2:15" x14ac:dyDescent="0.25">
      <c r="B8" s="23" t="s">
        <v>22</v>
      </c>
      <c r="C8" s="9" t="s">
        <v>15</v>
      </c>
      <c r="D8" s="9" t="s">
        <v>16</v>
      </c>
      <c r="E8" s="33">
        <v>722.42100000000005</v>
      </c>
      <c r="F8" s="16">
        <v>45237</v>
      </c>
      <c r="G8" s="16">
        <v>45417</v>
      </c>
      <c r="H8" s="34">
        <f t="shared" si="0"/>
        <v>481.61399999999998</v>
      </c>
      <c r="I8" s="23"/>
      <c r="J8" s="20" t="s">
        <v>23</v>
      </c>
      <c r="K8" s="21">
        <v>481614</v>
      </c>
      <c r="L8" s="35">
        <f t="shared" si="1"/>
        <v>481.61399999999998</v>
      </c>
    </row>
    <row r="9" spans="2:15" x14ac:dyDescent="0.25">
      <c r="B9" s="23" t="s">
        <v>24</v>
      </c>
      <c r="C9" s="9" t="s">
        <v>15</v>
      </c>
      <c r="D9" s="9" t="s">
        <v>16</v>
      </c>
      <c r="E9" s="33">
        <v>8885.8369999999995</v>
      </c>
      <c r="F9" s="16">
        <v>45275</v>
      </c>
      <c r="G9" s="16">
        <v>45423</v>
      </c>
      <c r="H9" s="34">
        <f t="shared" si="0"/>
        <v>5923.891333333333</v>
      </c>
      <c r="I9" s="23"/>
      <c r="J9" s="20" t="s">
        <v>25</v>
      </c>
      <c r="K9" s="21">
        <v>5923891.333333333</v>
      </c>
      <c r="L9" s="12">
        <f t="shared" si="1"/>
        <v>5923.891333333333</v>
      </c>
    </row>
    <row r="10" spans="2:15" x14ac:dyDescent="0.25">
      <c r="B10" s="23" t="s">
        <v>26</v>
      </c>
      <c r="C10" s="9" t="s">
        <v>15</v>
      </c>
      <c r="D10" s="9" t="s">
        <v>16</v>
      </c>
      <c r="E10" s="33">
        <v>4850.9979999999996</v>
      </c>
      <c r="F10" s="16">
        <v>45275</v>
      </c>
      <c r="G10" s="16">
        <v>45423</v>
      </c>
      <c r="H10" s="34">
        <f t="shared" si="0"/>
        <v>3233.9986666666664</v>
      </c>
      <c r="I10" s="23"/>
      <c r="J10" s="20" t="s">
        <v>27</v>
      </c>
      <c r="K10" s="21">
        <v>3233998.6666666665</v>
      </c>
      <c r="L10" s="12">
        <f>+K10/1000</f>
        <v>3233.9986666666664</v>
      </c>
    </row>
    <row r="11" spans="2:15" x14ac:dyDescent="0.25">
      <c r="C11" s="9" t="s">
        <v>15</v>
      </c>
      <c r="D11" s="9" t="s">
        <v>16</v>
      </c>
      <c r="E11">
        <f>+E10/1000</f>
        <v>4.8509979999999997</v>
      </c>
      <c r="F11" s="16">
        <v>45167</v>
      </c>
      <c r="G11" s="16">
        <v>45241</v>
      </c>
      <c r="H11" s="36">
        <v>141.78</v>
      </c>
      <c r="I11" s="9" t="s">
        <v>28</v>
      </c>
      <c r="J11" s="37" t="s">
        <v>29</v>
      </c>
      <c r="K11" s="13">
        <v>141784</v>
      </c>
      <c r="L11" s="38">
        <f>+K11/1000</f>
        <v>141.78399999999999</v>
      </c>
      <c r="M11" t="s">
        <v>50</v>
      </c>
      <c r="N11" s="36"/>
      <c r="O11" s="13"/>
    </row>
    <row r="12" spans="2:15" ht="16.5" customHeight="1" thickBot="1" x14ac:dyDescent="0.3">
      <c r="B12" s="39" t="s">
        <v>30</v>
      </c>
      <c r="C12" s="40"/>
      <c r="D12" s="40"/>
      <c r="E12" s="41"/>
      <c r="F12" s="40"/>
      <c r="G12" s="40"/>
      <c r="H12" s="42">
        <f>SUM(H3:H11)</f>
        <v>23549.687166666663</v>
      </c>
      <c r="I12" s="43"/>
      <c r="K12" s="44">
        <f>SUM(K3:K11)</f>
        <v>23549691.166666668</v>
      </c>
      <c r="L12" s="45">
        <f>SUM(L3:L11)</f>
        <v>23549.691166666664</v>
      </c>
      <c r="N12" s="36">
        <f>SUM(L5:L11)</f>
        <v>18672.580666666669</v>
      </c>
      <c r="O12" t="s">
        <v>31</v>
      </c>
    </row>
    <row r="13" spans="2:15" ht="80.25" thickTop="1" thickBot="1" x14ac:dyDescent="0.3">
      <c r="B13" s="46" t="s">
        <v>32</v>
      </c>
      <c r="C13" s="47"/>
      <c r="D13" s="47"/>
      <c r="E13" s="47"/>
      <c r="F13" s="47"/>
      <c r="G13" s="47"/>
      <c r="H13" s="47"/>
      <c r="I13" s="48"/>
      <c r="N13">
        <f>+N12*1000</f>
        <v>18672580.666666668</v>
      </c>
      <c r="O13" s="49"/>
    </row>
    <row r="14" spans="2:15" x14ac:dyDescent="0.25">
      <c r="H14" s="36">
        <f>+H12-G36</f>
        <v>-4.0000000044528861E-3</v>
      </c>
      <c r="N14" s="36"/>
    </row>
    <row r="15" spans="2:15" x14ac:dyDescent="0.25">
      <c r="H15" s="50"/>
      <c r="I15" s="36"/>
      <c r="L15" s="36"/>
    </row>
    <row r="17" spans="5:12" x14ac:dyDescent="0.25">
      <c r="G17" t="s">
        <v>33</v>
      </c>
      <c r="K17" s="36"/>
    </row>
    <row r="18" spans="5:12" x14ac:dyDescent="0.25">
      <c r="G18" s="51">
        <v>45292</v>
      </c>
      <c r="H18" s="52">
        <v>1180732.75</v>
      </c>
      <c r="I18" s="53" t="s">
        <v>34</v>
      </c>
      <c r="K18" s="50"/>
    </row>
    <row r="19" spans="5:12" x14ac:dyDescent="0.25">
      <c r="E19" s="13"/>
      <c r="G19" s="51">
        <v>45323</v>
      </c>
      <c r="H19" s="52">
        <v>1180732.75</v>
      </c>
      <c r="I19" s="53" t="s">
        <v>34</v>
      </c>
      <c r="K19" s="50"/>
    </row>
    <row r="20" spans="5:12" x14ac:dyDescent="0.25">
      <c r="E20" s="33"/>
      <c r="G20" s="51">
        <v>45352</v>
      </c>
      <c r="H20" s="52">
        <v>1180732.75</v>
      </c>
      <c r="I20" s="53" t="s">
        <v>34</v>
      </c>
      <c r="K20" s="13"/>
      <c r="L20" s="13"/>
    </row>
    <row r="21" spans="5:12" x14ac:dyDescent="0.25">
      <c r="G21" s="51">
        <v>45383</v>
      </c>
      <c r="H21" s="54">
        <v>1334912.25</v>
      </c>
    </row>
    <row r="22" spans="5:12" x14ac:dyDescent="0.25">
      <c r="G22" s="70">
        <v>45413</v>
      </c>
      <c r="H22" s="35"/>
    </row>
    <row r="23" spans="5:12" x14ac:dyDescent="0.25">
      <c r="G23" s="70">
        <v>45444</v>
      </c>
      <c r="H23" s="35"/>
    </row>
    <row r="24" spans="5:12" x14ac:dyDescent="0.25">
      <c r="G24" s="70">
        <v>45474</v>
      </c>
      <c r="H24" s="35"/>
      <c r="I24" s="36"/>
    </row>
    <row r="25" spans="5:12" x14ac:dyDescent="0.25">
      <c r="G25" s="70">
        <v>45505</v>
      </c>
      <c r="H25" s="35"/>
      <c r="I25" s="36"/>
      <c r="K25" s="13"/>
    </row>
    <row r="26" spans="5:12" x14ac:dyDescent="0.25">
      <c r="G26" s="70">
        <v>45536</v>
      </c>
      <c r="H26" s="71"/>
    </row>
    <row r="27" spans="5:12" x14ac:dyDescent="0.25">
      <c r="G27" s="70">
        <v>45566</v>
      </c>
      <c r="H27" s="71"/>
    </row>
    <row r="28" spans="5:12" x14ac:dyDescent="0.25">
      <c r="G28" s="70">
        <v>45597</v>
      </c>
      <c r="H28" s="71"/>
    </row>
    <row r="29" spans="5:12" x14ac:dyDescent="0.25">
      <c r="G29" s="70">
        <v>45627</v>
      </c>
      <c r="H29" s="71"/>
      <c r="I29" s="36">
        <f>+H21+H22+H23+H24+H25+H26+H27</f>
        <v>1334912.25</v>
      </c>
    </row>
    <row r="30" spans="5:12" x14ac:dyDescent="0.25">
      <c r="H30" s="36">
        <f>SUM(H18:H29)</f>
        <v>4877110.5</v>
      </c>
    </row>
    <row r="35" spans="2:12" x14ac:dyDescent="0.25">
      <c r="B35" s="90" t="s">
        <v>51</v>
      </c>
      <c r="C35" s="90"/>
      <c r="D35" s="90"/>
      <c r="E35" s="90"/>
      <c r="F35" s="90"/>
      <c r="G35" s="90"/>
      <c r="J35" s="13"/>
      <c r="K35" s="36"/>
      <c r="L35" s="36"/>
    </row>
    <row r="36" spans="2:12" x14ac:dyDescent="0.25">
      <c r="B36" s="55" t="s">
        <v>35</v>
      </c>
      <c r="C36" s="10" t="s">
        <v>36</v>
      </c>
      <c r="D36" s="56">
        <v>0</v>
      </c>
      <c r="E36" s="57">
        <v>41813.847270000006</v>
      </c>
      <c r="F36" s="56">
        <v>0</v>
      </c>
      <c r="G36" s="58">
        <f>+G40+G41</f>
        <v>23549.691166666667</v>
      </c>
      <c r="I36" s="36">
        <v>23549691.18</v>
      </c>
      <c r="J36" s="13">
        <v>23549391.18</v>
      </c>
      <c r="K36" s="36">
        <f>+J36/1000</f>
        <v>23549.391179999999</v>
      </c>
      <c r="L36" s="36">
        <f>+G36-K36</f>
        <v>0.29998666666870122</v>
      </c>
    </row>
    <row r="37" spans="2:12" x14ac:dyDescent="0.25">
      <c r="B37" s="59" t="s">
        <v>37</v>
      </c>
      <c r="C37" s="10" t="s">
        <v>38</v>
      </c>
      <c r="D37" s="56">
        <v>0</v>
      </c>
      <c r="E37" s="57">
        <v>41813.847270000006</v>
      </c>
      <c r="F37" s="56">
        <v>0</v>
      </c>
      <c r="G37" s="60">
        <f>+G36</f>
        <v>23549.691166666667</v>
      </c>
      <c r="J37" s="36"/>
    </row>
    <row r="38" spans="2:12" x14ac:dyDescent="0.25">
      <c r="B38" s="59" t="s">
        <v>39</v>
      </c>
      <c r="C38" s="10" t="s">
        <v>40</v>
      </c>
      <c r="D38" s="56">
        <v>0</v>
      </c>
      <c r="E38" s="57">
        <v>10957.28751</v>
      </c>
      <c r="F38" s="56">
        <v>0</v>
      </c>
      <c r="G38" s="60">
        <f>+H30/1000</f>
        <v>4877.1104999999998</v>
      </c>
      <c r="K38" s="36"/>
    </row>
    <row r="39" spans="2:12" x14ac:dyDescent="0.25">
      <c r="B39" s="59" t="s">
        <v>41</v>
      </c>
      <c r="C39" s="10" t="s">
        <v>40</v>
      </c>
      <c r="D39" s="56">
        <v>0</v>
      </c>
      <c r="E39" s="57">
        <v>10957.28751</v>
      </c>
      <c r="F39" s="56">
        <v>0</v>
      </c>
      <c r="G39" s="61">
        <f>+G38</f>
        <v>4877.1104999999998</v>
      </c>
      <c r="I39" s="13">
        <f>+G39*1000</f>
        <v>4877110.5</v>
      </c>
    </row>
    <row r="40" spans="2:12" x14ac:dyDescent="0.25">
      <c r="B40" s="59" t="s">
        <v>42</v>
      </c>
      <c r="C40" s="62" t="s">
        <v>40</v>
      </c>
      <c r="D40" s="56">
        <v>0</v>
      </c>
      <c r="E40" s="57">
        <v>10957.28751</v>
      </c>
      <c r="F40" s="56">
        <v>0</v>
      </c>
      <c r="G40" s="60">
        <f>+G39</f>
        <v>4877.1104999999998</v>
      </c>
      <c r="H40" s="50">
        <f>+G40*1000</f>
        <v>4877110.5</v>
      </c>
    </row>
    <row r="41" spans="2:12" x14ac:dyDescent="0.25">
      <c r="B41" s="59" t="s">
        <v>43</v>
      </c>
      <c r="C41" s="10" t="s">
        <v>44</v>
      </c>
      <c r="D41" s="56">
        <v>0</v>
      </c>
      <c r="E41" s="57">
        <v>30856.55976</v>
      </c>
      <c r="F41" s="56">
        <v>0</v>
      </c>
      <c r="G41" s="61">
        <f>+G42</f>
        <v>18672.580666666669</v>
      </c>
    </row>
    <row r="42" spans="2:12" x14ac:dyDescent="0.25">
      <c r="B42" s="59" t="s">
        <v>45</v>
      </c>
      <c r="C42" s="10" t="s">
        <v>44</v>
      </c>
      <c r="D42" s="56">
        <v>0</v>
      </c>
      <c r="E42" s="57">
        <v>30856.55976</v>
      </c>
      <c r="F42" s="56">
        <v>0</v>
      </c>
      <c r="G42" s="61">
        <f>+G43</f>
        <v>18672.580666666669</v>
      </c>
    </row>
    <row r="43" spans="2:12" x14ac:dyDescent="0.25">
      <c r="B43" s="59" t="s">
        <v>46</v>
      </c>
      <c r="C43" s="62" t="s">
        <v>44</v>
      </c>
      <c r="D43" s="56">
        <v>0</v>
      </c>
      <c r="E43" s="57">
        <v>30856.55976</v>
      </c>
      <c r="F43" s="56">
        <v>0</v>
      </c>
      <c r="G43" s="61">
        <f>+N12</f>
        <v>18672.580666666669</v>
      </c>
      <c r="H43" s="50">
        <v>18672580.68</v>
      </c>
      <c r="I43" s="63">
        <f>+H43/1000</f>
        <v>18672.580679999999</v>
      </c>
      <c r="J43" s="13">
        <v>18672280.68</v>
      </c>
    </row>
    <row r="44" spans="2:12" x14ac:dyDescent="0.25">
      <c r="I44" s="50"/>
      <c r="J44" s="36">
        <f>+J43-I43</f>
        <v>18653608.099319998</v>
      </c>
    </row>
    <row r="45" spans="2:12" x14ac:dyDescent="0.25">
      <c r="J45" s="50"/>
    </row>
    <row r="46" spans="2:12" x14ac:dyDescent="0.25">
      <c r="G46" s="13"/>
    </row>
    <row r="47" spans="2:12" x14ac:dyDescent="0.25">
      <c r="G47" s="13"/>
    </row>
  </sheetData>
  <protectedRanges>
    <protectedRange sqref="B36:G43" name="Rango1"/>
  </protectedRanges>
  <mergeCells count="1">
    <mergeCell ref="B35:G3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51"/>
  <sheetViews>
    <sheetView tabSelected="1" workbookViewId="0">
      <selection activeCell="S17" sqref="S17"/>
    </sheetView>
  </sheetViews>
  <sheetFormatPr baseColWidth="10" defaultColWidth="9.140625" defaultRowHeight="15" x14ac:dyDescent="0.25"/>
  <cols>
    <col min="2" max="2" width="21.140625" customWidth="1"/>
    <col min="3" max="3" width="13.85546875" bestFit="1" customWidth="1"/>
    <col min="4" max="4" width="7.42578125" bestFit="1" customWidth="1"/>
    <col min="5" max="5" width="14.7109375" customWidth="1"/>
    <col min="6" max="6" width="14" customWidth="1"/>
    <col min="7" max="7" width="18.5703125" customWidth="1"/>
    <col min="8" max="8" width="13.7109375" customWidth="1"/>
    <col min="9" max="9" width="16.85546875" customWidth="1"/>
    <col min="10" max="10" width="19.5703125" hidden="1" customWidth="1"/>
    <col min="11" max="11" width="20.5703125" hidden="1" customWidth="1"/>
    <col min="12" max="12" width="17" hidden="1" customWidth="1"/>
    <col min="13" max="14" width="13.85546875" hidden="1" customWidth="1"/>
    <col min="15" max="15" width="12.85546875" hidden="1" customWidth="1"/>
  </cols>
  <sheetData>
    <row r="1" spans="2:15" ht="15.75" thickBot="1" x14ac:dyDescent="0.3"/>
    <row r="2" spans="2:15" ht="27.75" thickBot="1" x14ac:dyDescent="0.3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1" t="s">
        <v>5</v>
      </c>
      <c r="H2" s="2" t="s">
        <v>52</v>
      </c>
      <c r="I2" s="1" t="s">
        <v>6</v>
      </c>
      <c r="K2" t="s">
        <v>7</v>
      </c>
      <c r="L2" t="s">
        <v>8</v>
      </c>
    </row>
    <row r="3" spans="2:15" ht="15.75" thickBot="1" x14ac:dyDescent="0.3">
      <c r="B3" s="3" t="s">
        <v>9</v>
      </c>
      <c r="C3" s="4" t="s">
        <v>10</v>
      </c>
      <c r="D3" s="4" t="s">
        <v>11</v>
      </c>
      <c r="E3" s="5">
        <v>14168.793</v>
      </c>
      <c r="F3" s="6" t="s">
        <v>12</v>
      </c>
      <c r="G3" s="7">
        <v>45382</v>
      </c>
      <c r="H3" s="8">
        <f t="shared" ref="H3:H10" si="0">+L3</f>
        <v>3542.1982499999999</v>
      </c>
      <c r="I3" s="9" t="s">
        <v>47</v>
      </c>
      <c r="J3" s="10" t="s">
        <v>13</v>
      </c>
      <c r="K3" s="11">
        <v>3542198.25</v>
      </c>
      <c r="L3" s="12">
        <f>+K3/1000</f>
        <v>3542.1982499999999</v>
      </c>
      <c r="O3" s="13"/>
    </row>
    <row r="4" spans="2:15" x14ac:dyDescent="0.25">
      <c r="B4" s="83" t="s">
        <v>9</v>
      </c>
      <c r="C4" s="84" t="s">
        <v>10</v>
      </c>
      <c r="D4" s="84" t="s">
        <v>11</v>
      </c>
      <c r="E4" s="85">
        <v>16018.947</v>
      </c>
      <c r="F4" s="86">
        <v>45406</v>
      </c>
      <c r="G4" s="87">
        <v>45777</v>
      </c>
      <c r="H4" s="88">
        <f>+L4</f>
        <v>2669.8245000000002</v>
      </c>
      <c r="I4" s="89" t="s">
        <v>61</v>
      </c>
      <c r="J4" s="10" t="s">
        <v>49</v>
      </c>
      <c r="K4" s="11">
        <v>2669824.5</v>
      </c>
      <c r="L4" s="12">
        <f>+K4/1000</f>
        <v>2669.8245000000002</v>
      </c>
      <c r="O4" s="13"/>
    </row>
    <row r="5" spans="2:15" x14ac:dyDescent="0.25">
      <c r="B5" s="14" t="s">
        <v>14</v>
      </c>
      <c r="C5" s="9" t="s">
        <v>15</v>
      </c>
      <c r="D5" s="9" t="s">
        <v>16</v>
      </c>
      <c r="E5" s="15">
        <v>9303.7029999999995</v>
      </c>
      <c r="F5" s="16">
        <v>45237</v>
      </c>
      <c r="G5" s="17">
        <v>45607</v>
      </c>
      <c r="H5" s="18">
        <f t="shared" si="0"/>
        <v>6202.4686666666666</v>
      </c>
      <c r="I5" s="23" t="s">
        <v>60</v>
      </c>
      <c r="J5" s="20" t="s">
        <v>17</v>
      </c>
      <c r="K5" s="11">
        <v>6202468.666666667</v>
      </c>
      <c r="L5" s="81">
        <f t="shared" ref="L5:L9" si="1">+K5/1000</f>
        <v>6202.4686666666666</v>
      </c>
    </row>
    <row r="6" spans="2:15" ht="15.75" thickBot="1" x14ac:dyDescent="0.3">
      <c r="B6" s="23" t="s">
        <v>18</v>
      </c>
      <c r="C6" s="9" t="s">
        <v>15</v>
      </c>
      <c r="D6" s="9" t="s">
        <v>16</v>
      </c>
      <c r="E6" s="24">
        <v>703.30200000000002</v>
      </c>
      <c r="F6" s="16">
        <v>45237</v>
      </c>
      <c r="G6" s="17">
        <v>45423</v>
      </c>
      <c r="H6" s="25">
        <f t="shared" si="0"/>
        <v>468.86799999999999</v>
      </c>
      <c r="I6" s="23" t="s">
        <v>60</v>
      </c>
      <c r="J6" s="20" t="s">
        <v>19</v>
      </c>
      <c r="K6" s="82">
        <v>468868</v>
      </c>
      <c r="L6" s="81">
        <f t="shared" si="1"/>
        <v>468.86799999999999</v>
      </c>
    </row>
    <row r="7" spans="2:15" x14ac:dyDescent="0.25">
      <c r="B7" s="27" t="s">
        <v>24</v>
      </c>
      <c r="C7" s="28" t="s">
        <v>15</v>
      </c>
      <c r="D7" s="9" t="s">
        <v>16</v>
      </c>
      <c r="E7" s="15">
        <v>3329.9340000000002</v>
      </c>
      <c r="F7" s="29">
        <v>45286</v>
      </c>
      <c r="G7" s="30">
        <v>45423</v>
      </c>
      <c r="H7" s="31">
        <f t="shared" si="0"/>
        <v>2774.9450000000002</v>
      </c>
      <c r="I7" s="9" t="s">
        <v>61</v>
      </c>
      <c r="J7" s="32" t="s">
        <v>21</v>
      </c>
      <c r="K7" s="11">
        <v>2774945</v>
      </c>
      <c r="L7" s="81">
        <f t="shared" si="1"/>
        <v>2774.9450000000002</v>
      </c>
    </row>
    <row r="8" spans="2:15" x14ac:dyDescent="0.25">
      <c r="B8" s="23" t="s">
        <v>22</v>
      </c>
      <c r="C8" s="9" t="s">
        <v>15</v>
      </c>
      <c r="D8" s="9" t="s">
        <v>16</v>
      </c>
      <c r="E8" s="33">
        <v>722.42100000000005</v>
      </c>
      <c r="F8" s="16">
        <v>45237</v>
      </c>
      <c r="G8" s="16">
        <v>45417</v>
      </c>
      <c r="H8" s="34">
        <f t="shared" si="0"/>
        <v>481.61399999999998</v>
      </c>
      <c r="I8" s="23" t="s">
        <v>60</v>
      </c>
      <c r="J8" s="20" t="s">
        <v>23</v>
      </c>
      <c r="K8" s="11">
        <v>481614</v>
      </c>
      <c r="L8" s="81">
        <f t="shared" si="1"/>
        <v>481.61399999999998</v>
      </c>
    </row>
    <row r="9" spans="2:15" x14ac:dyDescent="0.25">
      <c r="B9" s="23" t="s">
        <v>24</v>
      </c>
      <c r="C9" s="9" t="s">
        <v>15</v>
      </c>
      <c r="D9" s="9" t="s">
        <v>16</v>
      </c>
      <c r="E9" s="33">
        <v>8885.8369999999995</v>
      </c>
      <c r="F9" s="16">
        <v>45275</v>
      </c>
      <c r="G9" s="16">
        <v>45423</v>
      </c>
      <c r="H9" s="34">
        <f t="shared" si="0"/>
        <v>7404.8641666666663</v>
      </c>
      <c r="I9" s="9" t="s">
        <v>61</v>
      </c>
      <c r="J9" s="20" t="s">
        <v>25</v>
      </c>
      <c r="K9" s="11">
        <v>7404864.166666666</v>
      </c>
      <c r="L9" s="81">
        <f t="shared" si="1"/>
        <v>7404.8641666666663</v>
      </c>
    </row>
    <row r="10" spans="2:15" x14ac:dyDescent="0.25">
      <c r="B10" s="23" t="s">
        <v>26</v>
      </c>
      <c r="C10" s="9" t="s">
        <v>15</v>
      </c>
      <c r="D10" s="9" t="s">
        <v>16</v>
      </c>
      <c r="E10" s="33">
        <v>4850.9979999999996</v>
      </c>
      <c r="F10" s="16">
        <v>45275</v>
      </c>
      <c r="G10" s="16">
        <v>45423</v>
      </c>
      <c r="H10" s="34">
        <f t="shared" si="0"/>
        <v>4042.498333333333</v>
      </c>
      <c r="I10" s="9" t="s">
        <v>61</v>
      </c>
      <c r="J10" s="20" t="s">
        <v>27</v>
      </c>
      <c r="K10" s="11">
        <v>4042498.333333333</v>
      </c>
      <c r="L10" s="81">
        <f>+K10/1000</f>
        <v>4042.498333333333</v>
      </c>
    </row>
    <row r="11" spans="2:15" x14ac:dyDescent="0.25">
      <c r="B11" t="s">
        <v>63</v>
      </c>
      <c r="C11" s="28" t="s">
        <v>15</v>
      </c>
      <c r="D11" s="28" t="s">
        <v>16</v>
      </c>
      <c r="E11" s="27">
        <v>425.35</v>
      </c>
      <c r="F11" s="29">
        <v>45167</v>
      </c>
      <c r="G11" s="29">
        <v>45241</v>
      </c>
      <c r="H11" s="77">
        <v>141.78</v>
      </c>
      <c r="I11" s="28" t="s">
        <v>28</v>
      </c>
      <c r="J11" s="78" t="s">
        <v>29</v>
      </c>
      <c r="K11" s="13">
        <v>141784</v>
      </c>
      <c r="L11" s="38">
        <f>+K11/1000</f>
        <v>141.78399999999999</v>
      </c>
      <c r="M11" t="s">
        <v>50</v>
      </c>
      <c r="N11" s="36"/>
      <c r="O11" s="13"/>
    </row>
    <row r="12" spans="2:15" x14ac:dyDescent="0.25">
      <c r="B12" s="23" t="s">
        <v>54</v>
      </c>
      <c r="C12" s="9" t="s">
        <v>15</v>
      </c>
      <c r="D12" s="9" t="s">
        <v>16</v>
      </c>
      <c r="E12" s="22">
        <v>4446.7470000000003</v>
      </c>
      <c r="F12" s="16">
        <v>45427</v>
      </c>
      <c r="G12" s="16">
        <v>45607</v>
      </c>
      <c r="H12" s="76">
        <f>+L12</f>
        <v>370.56225000000001</v>
      </c>
      <c r="I12" s="9" t="s">
        <v>55</v>
      </c>
      <c r="J12" s="79" t="s">
        <v>53</v>
      </c>
      <c r="K12" s="22">
        <v>370562.25</v>
      </c>
      <c r="L12" s="12">
        <f>+K12/1000</f>
        <v>370.56225000000001</v>
      </c>
      <c r="N12" s="36"/>
      <c r="O12" s="13"/>
    </row>
    <row r="13" spans="2:15" x14ac:dyDescent="0.25">
      <c r="B13" s="23" t="s">
        <v>56</v>
      </c>
      <c r="C13" s="9" t="s">
        <v>15</v>
      </c>
      <c r="D13" s="9" t="s">
        <v>16</v>
      </c>
      <c r="E13" s="23">
        <v>662.21699999999998</v>
      </c>
      <c r="F13" s="16">
        <v>45427</v>
      </c>
      <c r="G13" s="16">
        <v>45607</v>
      </c>
      <c r="H13" s="76">
        <f>+L13</f>
        <v>55.184750000000001</v>
      </c>
      <c r="I13" s="9" t="s">
        <v>55</v>
      </c>
      <c r="J13" s="80" t="s">
        <v>57</v>
      </c>
      <c r="K13" s="22">
        <v>55184.75</v>
      </c>
      <c r="L13" s="12">
        <f>+K13/1000</f>
        <v>55.184750000000001</v>
      </c>
      <c r="N13" s="36"/>
      <c r="O13" s="13"/>
    </row>
    <row r="14" spans="2:15" x14ac:dyDescent="0.25">
      <c r="B14" s="23" t="s">
        <v>59</v>
      </c>
      <c r="C14" s="9" t="s">
        <v>15</v>
      </c>
      <c r="D14" s="9" t="s">
        <v>16</v>
      </c>
      <c r="E14" s="23">
        <v>664.69399999999996</v>
      </c>
      <c r="F14" s="16">
        <v>45427</v>
      </c>
      <c r="G14" s="16">
        <v>45607</v>
      </c>
      <c r="H14" s="76">
        <f>+L14</f>
        <v>53.724499999999999</v>
      </c>
      <c r="I14" s="9" t="s">
        <v>55</v>
      </c>
      <c r="J14" s="80" t="s">
        <v>58</v>
      </c>
      <c r="K14" s="22">
        <v>53724.5</v>
      </c>
      <c r="L14" s="12">
        <f>+K14/1000</f>
        <v>53.724499999999999</v>
      </c>
      <c r="N14" s="36"/>
      <c r="O14" s="13"/>
    </row>
    <row r="15" spans="2:15" x14ac:dyDescent="0.25">
      <c r="C15" s="72"/>
      <c r="D15" s="72"/>
      <c r="F15" s="73"/>
      <c r="G15" s="73"/>
      <c r="H15" s="36"/>
      <c r="I15" s="72"/>
      <c r="J15" s="74"/>
      <c r="K15" s="13"/>
      <c r="L15" s="75"/>
      <c r="N15" s="36"/>
      <c r="O15" s="13"/>
    </row>
    <row r="16" spans="2:15" ht="16.5" customHeight="1" thickBot="1" x14ac:dyDescent="0.3">
      <c r="B16" s="39" t="s">
        <v>30</v>
      </c>
      <c r="C16" s="40"/>
      <c r="D16" s="40"/>
      <c r="E16" s="41"/>
      <c r="F16" s="40"/>
      <c r="G16" s="40"/>
      <c r="H16" s="42">
        <f>SUM(H3:H14)</f>
        <v>28208.532416666665</v>
      </c>
      <c r="I16" s="43"/>
      <c r="K16" s="44">
        <f>SUM(K3:K11)</f>
        <v>27729064.916666668</v>
      </c>
      <c r="L16" s="45">
        <f>SUM(L3:L14)</f>
        <v>28208.536416666666</v>
      </c>
      <c r="N16" s="36">
        <f>SUM(L5:L14)</f>
        <v>21996.513666666666</v>
      </c>
      <c r="O16" t="s">
        <v>31</v>
      </c>
    </row>
    <row r="17" spans="2:15" ht="92.25" thickTop="1" thickBot="1" x14ac:dyDescent="0.3">
      <c r="B17" s="46" t="s">
        <v>62</v>
      </c>
      <c r="C17" s="47"/>
      <c r="D17" s="47"/>
      <c r="E17" s="47"/>
      <c r="F17" s="47"/>
      <c r="G17" s="47"/>
      <c r="H17" s="47"/>
      <c r="I17" s="48"/>
      <c r="N17" s="13">
        <f>+N16*1000</f>
        <v>21996513.666666664</v>
      </c>
      <c r="O17" s="49"/>
    </row>
    <row r="18" spans="2:15" x14ac:dyDescent="0.25">
      <c r="H18" s="36">
        <f>+H16-G40</f>
        <v>-4.0000000008149073E-3</v>
      </c>
      <c r="N18" s="36"/>
    </row>
    <row r="19" spans="2:15" x14ac:dyDescent="0.25">
      <c r="H19" s="50"/>
      <c r="I19" s="36"/>
      <c r="L19" s="36"/>
    </row>
    <row r="21" spans="2:15" x14ac:dyDescent="0.25">
      <c r="G21" t="s">
        <v>33</v>
      </c>
      <c r="K21" s="36"/>
    </row>
    <row r="22" spans="2:15" x14ac:dyDescent="0.25">
      <c r="G22" s="51">
        <v>45292</v>
      </c>
      <c r="H22" s="52">
        <v>1180732.75</v>
      </c>
      <c r="I22" s="53" t="s">
        <v>34</v>
      </c>
      <c r="K22" s="50"/>
      <c r="M22" s="13"/>
    </row>
    <row r="23" spans="2:15" x14ac:dyDescent="0.25">
      <c r="E23" s="13"/>
      <c r="G23" s="51">
        <v>45323</v>
      </c>
      <c r="H23" s="52">
        <v>1180732.75</v>
      </c>
      <c r="I23" s="53" t="s">
        <v>34</v>
      </c>
      <c r="K23" s="50"/>
      <c r="M23" s="13"/>
    </row>
    <row r="24" spans="2:15" x14ac:dyDescent="0.25">
      <c r="E24" s="33"/>
      <c r="G24" s="51">
        <v>45352</v>
      </c>
      <c r="H24" s="52">
        <v>1180732.75</v>
      </c>
      <c r="I24" s="53" t="s">
        <v>34</v>
      </c>
      <c r="K24" s="13"/>
      <c r="L24" s="13"/>
    </row>
    <row r="25" spans="2:15" x14ac:dyDescent="0.25">
      <c r="G25" s="51">
        <v>45383</v>
      </c>
      <c r="H25" s="54">
        <v>1334912.25</v>
      </c>
      <c r="J25" s="36"/>
    </row>
    <row r="26" spans="2:15" x14ac:dyDescent="0.25">
      <c r="G26" s="70">
        <v>45413</v>
      </c>
      <c r="H26" s="35">
        <f>+H25</f>
        <v>1334912.25</v>
      </c>
      <c r="J26" s="36">
        <f>+H25+H26</f>
        <v>2669824.5</v>
      </c>
    </row>
    <row r="27" spans="2:15" x14ac:dyDescent="0.25">
      <c r="G27" s="70">
        <v>45444</v>
      </c>
      <c r="H27" s="35"/>
    </row>
    <row r="28" spans="2:15" x14ac:dyDescent="0.25">
      <c r="G28" s="70">
        <v>45474</v>
      </c>
      <c r="H28" s="35"/>
      <c r="I28" s="36"/>
    </row>
    <row r="29" spans="2:15" x14ac:dyDescent="0.25">
      <c r="G29" s="70">
        <v>45505</v>
      </c>
      <c r="H29" s="35"/>
      <c r="I29" s="36"/>
      <c r="K29" s="13"/>
    </row>
    <row r="30" spans="2:15" x14ac:dyDescent="0.25">
      <c r="G30" s="70">
        <v>45536</v>
      </c>
      <c r="H30" s="71"/>
    </row>
    <row r="31" spans="2:15" x14ac:dyDescent="0.25">
      <c r="G31" s="70">
        <v>45566</v>
      </c>
      <c r="H31" s="71"/>
    </row>
    <row r="32" spans="2:15" x14ac:dyDescent="0.25">
      <c r="G32" s="70">
        <v>45597</v>
      </c>
      <c r="H32" s="71"/>
    </row>
    <row r="33" spans="2:12" x14ac:dyDescent="0.25">
      <c r="G33" s="70">
        <v>45627</v>
      </c>
      <c r="H33" s="71"/>
      <c r="I33" s="36">
        <f>+H25+H26+H27+H28+H29+H30+H31</f>
        <v>2669824.5</v>
      </c>
    </row>
    <row r="34" spans="2:12" x14ac:dyDescent="0.25">
      <c r="H34" s="36">
        <f>SUM(H22:H33)</f>
        <v>6212022.75</v>
      </c>
    </row>
    <row r="39" spans="2:12" x14ac:dyDescent="0.25">
      <c r="B39" s="90" t="s">
        <v>51</v>
      </c>
      <c r="C39" s="90"/>
      <c r="D39" s="90"/>
      <c r="E39" s="90"/>
      <c r="F39" s="90"/>
      <c r="G39" s="90"/>
      <c r="J39" s="13"/>
      <c r="K39" s="36"/>
      <c r="L39" s="36"/>
    </row>
    <row r="40" spans="2:12" x14ac:dyDescent="0.25">
      <c r="B40" s="55" t="s">
        <v>35</v>
      </c>
      <c r="C40" s="10" t="s">
        <v>36</v>
      </c>
      <c r="D40" s="56">
        <v>0</v>
      </c>
      <c r="E40" s="57">
        <v>41813.847270000006</v>
      </c>
      <c r="F40" s="56">
        <v>0</v>
      </c>
      <c r="G40" s="58">
        <f>+G44+G45</f>
        <v>28208.536416666666</v>
      </c>
      <c r="I40" s="36">
        <v>28208536.43</v>
      </c>
      <c r="J40" s="13"/>
      <c r="K40" s="36"/>
      <c r="L40" s="36"/>
    </row>
    <row r="41" spans="2:12" x14ac:dyDescent="0.25">
      <c r="B41" s="59" t="s">
        <v>37</v>
      </c>
      <c r="C41" s="10" t="s">
        <v>38</v>
      </c>
      <c r="D41" s="56">
        <v>0</v>
      </c>
      <c r="E41" s="57">
        <v>41813.847270000006</v>
      </c>
      <c r="F41" s="56">
        <v>0</v>
      </c>
      <c r="G41" s="60">
        <f>+G40</f>
        <v>28208.536416666666</v>
      </c>
      <c r="I41" s="36">
        <f>+I40/1000</f>
        <v>28208.53643</v>
      </c>
      <c r="J41" s="36"/>
    </row>
    <row r="42" spans="2:12" x14ac:dyDescent="0.25">
      <c r="B42" s="59" t="s">
        <v>39</v>
      </c>
      <c r="C42" s="10" t="s">
        <v>40</v>
      </c>
      <c r="D42" s="56">
        <v>0</v>
      </c>
      <c r="E42" s="57">
        <v>10957.28751</v>
      </c>
      <c r="F42" s="56">
        <v>0</v>
      </c>
      <c r="G42" s="60">
        <f>+H34/1000</f>
        <v>6212.0227500000001</v>
      </c>
      <c r="I42" s="36"/>
      <c r="J42" s="36"/>
      <c r="K42" s="36"/>
    </row>
    <row r="43" spans="2:12" x14ac:dyDescent="0.25">
      <c r="B43" s="59" t="s">
        <v>41</v>
      </c>
      <c r="C43" s="10" t="s">
        <v>40</v>
      </c>
      <c r="D43" s="56">
        <v>0</v>
      </c>
      <c r="E43" s="57">
        <v>10957.28751</v>
      </c>
      <c r="F43" s="56">
        <v>0</v>
      </c>
      <c r="G43" s="61">
        <f>+G42</f>
        <v>6212.0227500000001</v>
      </c>
      <c r="I43" s="13"/>
    </row>
    <row r="44" spans="2:12" x14ac:dyDescent="0.25">
      <c r="B44" s="59" t="s">
        <v>42</v>
      </c>
      <c r="C44" s="62" t="s">
        <v>40</v>
      </c>
      <c r="D44" s="56">
        <v>0</v>
      </c>
      <c r="E44" s="57">
        <v>10957.28751</v>
      </c>
      <c r="F44" s="56">
        <v>0</v>
      </c>
      <c r="G44" s="60">
        <f>+G43</f>
        <v>6212.0227500000001</v>
      </c>
      <c r="H44" s="50"/>
      <c r="I44" s="36"/>
      <c r="J44" s="50"/>
    </row>
    <row r="45" spans="2:12" x14ac:dyDescent="0.25">
      <c r="B45" s="59" t="s">
        <v>43</v>
      </c>
      <c r="C45" s="10" t="s">
        <v>44</v>
      </c>
      <c r="D45" s="56">
        <v>0</v>
      </c>
      <c r="E45" s="57">
        <v>30856.55976</v>
      </c>
      <c r="F45" s="56">
        <v>0</v>
      </c>
      <c r="G45" s="61">
        <f>+G46</f>
        <v>21996.513666666666</v>
      </c>
      <c r="J45" s="36"/>
    </row>
    <row r="46" spans="2:12" x14ac:dyDescent="0.25">
      <c r="B46" s="59" t="s">
        <v>45</v>
      </c>
      <c r="C46" s="10" t="s">
        <v>44</v>
      </c>
      <c r="D46" s="56">
        <v>0</v>
      </c>
      <c r="E46" s="57">
        <v>30856.55976</v>
      </c>
      <c r="F46" s="56">
        <v>0</v>
      </c>
      <c r="G46" s="61">
        <f>+G47</f>
        <v>21996.513666666666</v>
      </c>
      <c r="J46" s="36"/>
    </row>
    <row r="47" spans="2:12" x14ac:dyDescent="0.25">
      <c r="B47" s="59" t="s">
        <v>46</v>
      </c>
      <c r="C47" s="62" t="s">
        <v>44</v>
      </c>
      <c r="D47" s="56">
        <v>0</v>
      </c>
      <c r="E47" s="57">
        <v>30856.55976</v>
      </c>
      <c r="F47" s="56">
        <v>0</v>
      </c>
      <c r="G47" s="61">
        <f>+N16</f>
        <v>21996.513666666666</v>
      </c>
      <c r="H47" s="50"/>
      <c r="I47" s="63"/>
      <c r="J47" s="13"/>
    </row>
    <row r="48" spans="2:12" x14ac:dyDescent="0.25">
      <c r="I48" s="50"/>
      <c r="J48" s="36"/>
    </row>
    <row r="49" spans="7:10" x14ac:dyDescent="0.25">
      <c r="J49" s="50"/>
    </row>
    <row r="50" spans="7:10" x14ac:dyDescent="0.25">
      <c r="G50" s="13"/>
    </row>
    <row r="51" spans="7:10" x14ac:dyDescent="0.25">
      <c r="G51" s="13"/>
    </row>
  </sheetData>
  <protectedRanges>
    <protectedRange sqref="B40:G47" name="Rango1"/>
  </protectedRanges>
  <mergeCells count="1">
    <mergeCell ref="B39:G39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 GASTOS ABRIL 2024</vt:lpstr>
      <vt:lpstr>DETALLE DE GASTOS MAYO 202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Cordero Arguedas</dc:creator>
  <cp:lastModifiedBy>Gerardo Cordero Arguedas</cp:lastModifiedBy>
  <dcterms:created xsi:type="dcterms:W3CDTF">2024-04-19T20:18:10Z</dcterms:created>
  <dcterms:modified xsi:type="dcterms:W3CDTF">2024-06-28T14:29:26Z</dcterms:modified>
</cp:coreProperties>
</file>